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01"/>
  <workbookPr/>
  <mc:AlternateContent xmlns:mc="http://schemas.openxmlformats.org/markup-compatibility/2006">
    <mc:Choice Requires="x15">
      <x15ac:absPath xmlns:x15ac="http://schemas.microsoft.com/office/spreadsheetml/2010/11/ac" url="D:\Mark\SAFTAA\"/>
    </mc:Choice>
  </mc:AlternateContent>
  <xr:revisionPtr revIDLastSave="0" documentId="13_ncr:1_{C0D1213D-B6C8-4F41-B59E-2543FDCD2730}" xr6:coauthVersionLast="38" xr6:coauthVersionMax="38" xr10:uidLastSave="{00000000-0000-0000-0000-000000000000}"/>
  <bookViews>
    <workbookView xWindow="0" yWindow="0" windowWidth="28800" windowHeight="12195" xr2:uid="{00000000-000D-0000-FFFF-FFFF00000000}"/>
  </bookViews>
  <sheets>
    <sheet name="Difficulty" sheetId="1" r:id="rId1"/>
    <sheet name="Lookups" sheetId="2" r:id="rId2"/>
  </sheets>
  <definedNames>
    <definedName name="Angles">Lookups!$D$2:$D$4</definedName>
    <definedName name="Positions">Lookups!$A$2:$A$4</definedName>
    <definedName name="Reducers">Lookups!$B$2:$B$4</definedName>
    <definedName name="YesNo">Lookups!$C$2:$C$3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3" i="1" l="1"/>
  <c r="D51" i="1" l="1"/>
  <c r="D49" i="1"/>
  <c r="D47" i="1"/>
  <c r="D45" i="1"/>
  <c r="D43" i="1"/>
  <c r="D41" i="1"/>
  <c r="D39" i="1"/>
  <c r="D37" i="1"/>
  <c r="D35" i="1"/>
  <c r="D33" i="1"/>
  <c r="D31" i="1"/>
  <c r="D29" i="1"/>
  <c r="D27" i="1"/>
  <c r="D25" i="1"/>
  <c r="D23" i="1"/>
  <c r="D21" i="1"/>
  <c r="D19" i="1"/>
  <c r="D17" i="1"/>
  <c r="D15" i="1"/>
  <c r="D13" i="1"/>
  <c r="D11" i="1"/>
  <c r="D9" i="1"/>
  <c r="D7" i="1"/>
  <c r="D5" i="1"/>
  <c r="J4" i="1" l="1"/>
  <c r="K4" i="1" s="1"/>
  <c r="J5" i="1"/>
  <c r="K5" i="1" s="1"/>
  <c r="J6" i="1"/>
  <c r="K6" i="1" s="1"/>
  <c r="J7" i="1"/>
  <c r="K7" i="1" s="1"/>
  <c r="J8" i="1"/>
  <c r="K8" i="1" s="1"/>
  <c r="J9" i="1"/>
  <c r="K9" i="1" s="1"/>
  <c r="J10" i="1"/>
  <c r="K10" i="1" s="1"/>
  <c r="J11" i="1"/>
  <c r="K11" i="1" s="1"/>
  <c r="J12" i="1"/>
  <c r="K12" i="1" s="1"/>
  <c r="J13" i="1"/>
  <c r="K13" i="1" s="1"/>
  <c r="J14" i="1"/>
  <c r="K14" i="1" s="1"/>
  <c r="J15" i="1"/>
  <c r="K15" i="1" s="1"/>
  <c r="J16" i="1"/>
  <c r="K16" i="1" s="1"/>
  <c r="J17" i="1"/>
  <c r="K17" i="1" s="1"/>
  <c r="J18" i="1"/>
  <c r="K18" i="1" s="1"/>
  <c r="J19" i="1"/>
  <c r="K19" i="1" s="1"/>
  <c r="J20" i="1"/>
  <c r="K20" i="1" s="1"/>
  <c r="J21" i="1"/>
  <c r="K21" i="1" s="1"/>
  <c r="J22" i="1"/>
  <c r="K22" i="1" s="1"/>
  <c r="J23" i="1"/>
  <c r="K23" i="1" s="1"/>
  <c r="J24" i="1"/>
  <c r="K24" i="1" s="1"/>
  <c r="J25" i="1"/>
  <c r="K25" i="1" s="1"/>
  <c r="J26" i="1"/>
  <c r="K26" i="1" s="1"/>
  <c r="J27" i="1"/>
  <c r="K27" i="1" s="1"/>
  <c r="J28" i="1"/>
  <c r="K28" i="1" s="1"/>
  <c r="J29" i="1"/>
  <c r="K29" i="1" s="1"/>
  <c r="J30" i="1"/>
  <c r="K30" i="1" s="1"/>
  <c r="J31" i="1"/>
  <c r="K31" i="1" s="1"/>
  <c r="J32" i="1"/>
  <c r="K32" i="1" s="1"/>
  <c r="J33" i="1"/>
  <c r="K33" i="1" s="1"/>
  <c r="J34" i="1"/>
  <c r="K34" i="1" s="1"/>
  <c r="J35" i="1"/>
  <c r="K35" i="1" s="1"/>
  <c r="J36" i="1"/>
  <c r="K36" i="1" s="1"/>
  <c r="J37" i="1"/>
  <c r="K37" i="1" s="1"/>
  <c r="J38" i="1"/>
  <c r="K38" i="1" s="1"/>
  <c r="J39" i="1"/>
  <c r="K39" i="1" s="1"/>
  <c r="J40" i="1"/>
  <c r="K40" i="1" s="1"/>
  <c r="J41" i="1"/>
  <c r="K41" i="1" s="1"/>
  <c r="J42" i="1"/>
  <c r="K42" i="1" s="1"/>
  <c r="J43" i="1"/>
  <c r="K43" i="1" s="1"/>
  <c r="J44" i="1"/>
  <c r="K44" i="1" s="1"/>
  <c r="J45" i="1"/>
  <c r="K45" i="1" s="1"/>
  <c r="J46" i="1"/>
  <c r="K46" i="1" s="1"/>
  <c r="J47" i="1"/>
  <c r="K47" i="1" s="1"/>
  <c r="J48" i="1"/>
  <c r="K48" i="1" s="1"/>
  <c r="J49" i="1"/>
  <c r="K49" i="1" s="1"/>
  <c r="J50" i="1"/>
  <c r="J51" i="1"/>
  <c r="K51" i="1" s="1"/>
  <c r="M53" i="1"/>
  <c r="G54" i="1"/>
  <c r="G55" i="1"/>
  <c r="G53" i="1"/>
  <c r="H4" i="1"/>
  <c r="H5" i="1"/>
  <c r="H6" i="1"/>
  <c r="H7" i="1"/>
  <c r="H8" i="1"/>
  <c r="H9" i="1"/>
  <c r="H10" i="1"/>
  <c r="H11" i="1"/>
  <c r="H12" i="1"/>
  <c r="H13" i="1"/>
  <c r="H14" i="1"/>
  <c r="H15" i="1"/>
  <c r="H16" i="1"/>
  <c r="H17" i="1"/>
  <c r="H18" i="1"/>
  <c r="H19" i="1"/>
  <c r="H20" i="1"/>
  <c r="H21" i="1"/>
  <c r="H22" i="1"/>
  <c r="H23" i="1"/>
  <c r="H24" i="1"/>
  <c r="H25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K50" i="1" l="1"/>
  <c r="M55" i="1"/>
  <c r="G56" i="1"/>
  <c r="H2" i="1"/>
  <c r="J2" i="1"/>
  <c r="K2" i="1" s="1"/>
  <c r="J3" i="1"/>
  <c r="J53" i="1" l="1"/>
  <c r="J56" i="1" s="1"/>
  <c r="M56" i="1" s="1"/>
  <c r="J54" i="1"/>
  <c r="K3" i="1"/>
  <c r="C53" i="1"/>
  <c r="C54" i="1"/>
  <c r="H3" i="1"/>
  <c r="C55" i="1"/>
  <c r="C56" i="1" l="1"/>
  <c r="J55" i="1"/>
</calcChain>
</file>

<file path=xl/sharedStrings.xml><?xml version="1.0" encoding="utf-8"?>
<sst xmlns="http://schemas.openxmlformats.org/spreadsheetml/2006/main" count="216" uniqueCount="41">
  <si>
    <t>Lane</t>
  </si>
  <si>
    <t>Target</t>
  </si>
  <si>
    <t>Distance</t>
  </si>
  <si>
    <t>Position</t>
  </si>
  <si>
    <t>Reducer</t>
  </si>
  <si>
    <t>Angle</t>
  </si>
  <si>
    <t>Difficulty</t>
  </si>
  <si>
    <t>Rating</t>
  </si>
  <si>
    <t>Comments</t>
  </si>
  <si>
    <t>Errors</t>
  </si>
  <si>
    <t>Positions</t>
  </si>
  <si>
    <t>Reducers</t>
  </si>
  <si>
    <t>Freestyle</t>
  </si>
  <si>
    <t>Kneeling</t>
  </si>
  <si>
    <t>Standing</t>
  </si>
  <si>
    <t>40 mm</t>
  </si>
  <si>
    <t>25 mm</t>
  </si>
  <si>
    <t>15 mm</t>
  </si>
  <si>
    <t>YesNo</t>
  </si>
  <si>
    <t>No</t>
  </si>
  <si>
    <t>Yes</t>
  </si>
  <si>
    <t>Angles</t>
  </si>
  <si>
    <t>0 - 10</t>
  </si>
  <si>
    <t>11 - 20</t>
  </si>
  <si>
    <t>20+</t>
  </si>
  <si>
    <t>Course rating :</t>
  </si>
  <si>
    <t>Freestyle :</t>
  </si>
  <si>
    <t>Kneeling :</t>
  </si>
  <si>
    <t>Standing :</t>
  </si>
  <si>
    <t>40 mm :</t>
  </si>
  <si>
    <t>25 mm :</t>
  </si>
  <si>
    <t>15 mm :</t>
  </si>
  <si>
    <t>Positionals :</t>
  </si>
  <si>
    <t>Reducers :</t>
  </si>
  <si>
    <t>Dark</t>
  </si>
  <si>
    <t>Expert :</t>
  </si>
  <si>
    <t>Moderate :</t>
  </si>
  <si>
    <t>Easy :</t>
  </si>
  <si>
    <t>EME check :</t>
  </si>
  <si>
    <t>Course check :</t>
  </si>
  <si>
    <t>Avg distance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</si>
</sst>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1"/>
      <color theme="1"/>
      <name val="Century Gothic"/>
      <family val="2"/>
      <scheme val="minor"/>
    </font>
    <font>
      <b/>
      <sz val="11"/>
      <color theme="1"/>
      <name val="Century Gothic"/>
      <family val="2"/>
      <scheme val="minor"/>
    </font>
    <font>
      <b/>
      <sz val="11"/>
      <color rgb="FFFF0000"/>
      <name val="Century Gothic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BBEE3"/>
        <bgColor indexed="64"/>
      </patternFill>
    </fill>
    <fill>
      <patternFill patternType="solid">
        <fgColor rgb="FFCEECEE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3" xfId="0" applyFont="1" applyFill="1" applyBorder="1"/>
    <xf numFmtId="49" fontId="0" fillId="0" borderId="0" xfId="0" applyNumberFormat="1"/>
    <xf numFmtId="0" fontId="0" fillId="0" borderId="0" xfId="0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0" fontId="1" fillId="0" borderId="12" xfId="0" applyFont="1" applyBorder="1" applyAlignment="1">
      <alignment horizontal="right"/>
    </xf>
    <xf numFmtId="0" fontId="0" fillId="0" borderId="2" xfId="0" applyBorder="1" applyAlignment="1">
      <alignment horizontal="right"/>
    </xf>
    <xf numFmtId="0" fontId="0" fillId="0" borderId="6" xfId="0" applyBorder="1" applyAlignment="1">
      <alignment horizontal="right"/>
    </xf>
    <xf numFmtId="0" fontId="0" fillId="0" borderId="11" xfId="0" applyBorder="1" applyAlignment="1">
      <alignment horizontal="right"/>
    </xf>
    <xf numFmtId="0" fontId="0" fillId="0" borderId="9" xfId="0" applyBorder="1" applyAlignment="1">
      <alignment horizontal="right"/>
    </xf>
    <xf numFmtId="0" fontId="0" fillId="0" borderId="13" xfId="0" applyBorder="1" applyAlignment="1">
      <alignment horizontal="right"/>
    </xf>
    <xf numFmtId="2" fontId="0" fillId="0" borderId="2" xfId="0" applyNumberFormat="1" applyBorder="1" applyAlignment="1">
      <alignment horizontal="right"/>
    </xf>
    <xf numFmtId="0" fontId="0" fillId="3" borderId="4" xfId="0" applyFill="1" applyBorder="1"/>
    <xf numFmtId="0" fontId="0" fillId="3" borderId="5" xfId="0" applyFill="1" applyBorder="1"/>
    <xf numFmtId="2" fontId="0" fillId="3" borderId="5" xfId="0" applyNumberFormat="1" applyFill="1" applyBorder="1"/>
    <xf numFmtId="0" fontId="0" fillId="3" borderId="7" xfId="0" applyFill="1" applyBorder="1"/>
    <xf numFmtId="0" fontId="0" fillId="3" borderId="8" xfId="0" applyFill="1" applyBorder="1"/>
    <xf numFmtId="2" fontId="0" fillId="3" borderId="8" xfId="0" applyNumberFormat="1" applyFill="1" applyBorder="1"/>
    <xf numFmtId="0" fontId="0" fillId="4" borderId="4" xfId="0" applyFill="1" applyBorder="1"/>
    <xf numFmtId="0" fontId="0" fillId="4" borderId="5" xfId="0" applyFill="1" applyBorder="1"/>
    <xf numFmtId="2" fontId="0" fillId="4" borderId="5" xfId="0" applyNumberFormat="1" applyFill="1" applyBorder="1"/>
    <xf numFmtId="0" fontId="0" fillId="4" borderId="7" xfId="0" applyFill="1" applyBorder="1"/>
    <xf numFmtId="0" fontId="0" fillId="4" borderId="8" xfId="0" applyFill="1" applyBorder="1"/>
    <xf numFmtId="2" fontId="0" fillId="4" borderId="8" xfId="0" applyNumberFormat="1" applyFill="1" applyBorder="1"/>
    <xf numFmtId="0" fontId="0" fillId="3" borderId="5" xfId="0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4" borderId="5" xfId="0" applyFill="1" applyBorder="1" applyProtection="1">
      <protection locked="0"/>
    </xf>
    <xf numFmtId="0" fontId="0" fillId="4" borderId="8" xfId="0" applyFill="1" applyBorder="1" applyProtection="1">
      <protection locked="0"/>
    </xf>
    <xf numFmtId="0" fontId="0" fillId="3" borderId="20" xfId="0" applyFill="1" applyBorder="1"/>
    <xf numFmtId="2" fontId="0" fillId="4" borderId="20" xfId="0" applyNumberFormat="1" applyFill="1" applyBorder="1"/>
    <xf numFmtId="0" fontId="2" fillId="5" borderId="18" xfId="0" applyFont="1" applyFill="1" applyBorder="1" applyAlignment="1">
      <alignment horizontal="center" vertical="top" wrapText="1"/>
    </xf>
    <xf numFmtId="0" fontId="2" fillId="5" borderId="19" xfId="0" applyFont="1" applyFill="1" applyBorder="1" applyAlignment="1">
      <alignment horizontal="center" vertical="top" wrapText="1"/>
    </xf>
    <xf numFmtId="0" fontId="1" fillId="0" borderId="18" xfId="0" applyFont="1" applyBorder="1" applyAlignment="1">
      <alignment horizontal="right" vertical="top"/>
    </xf>
    <xf numFmtId="0" fontId="0" fillId="0" borderId="19" xfId="0" applyBorder="1" applyAlignment="1">
      <alignment vertical="top"/>
    </xf>
    <xf numFmtId="0" fontId="0" fillId="0" borderId="10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4" xfId="0" applyBorder="1" applyAlignment="1">
      <alignment horizontal="right"/>
    </xf>
    <xf numFmtId="0" fontId="0" fillId="0" borderId="5" xfId="0" applyBorder="1" applyAlignment="1">
      <alignment horizontal="right"/>
    </xf>
    <xf numFmtId="0" fontId="0" fillId="0" borderId="7" xfId="0" applyBorder="1" applyAlignment="1">
      <alignment horizontal="right"/>
    </xf>
    <xf numFmtId="0" fontId="0" fillId="0" borderId="8" xfId="0" applyBorder="1" applyAlignment="1">
      <alignment horizontal="right"/>
    </xf>
    <xf numFmtId="0" fontId="1" fillId="0" borderId="2" xfId="0" applyFont="1" applyBorder="1" applyAlignment="1">
      <alignment horizontal="right"/>
    </xf>
    <xf numFmtId="0" fontId="0" fillId="3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3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  <xf numFmtId="0" fontId="0" fillId="4" borderId="5" xfId="0" applyFill="1" applyBorder="1" applyAlignment="1" applyProtection="1">
      <protection locked="0"/>
    </xf>
    <xf numFmtId="0" fontId="0" fillId="4" borderId="6" xfId="0" applyFill="1" applyBorder="1" applyAlignment="1" applyProtection="1">
      <protection locked="0"/>
    </xf>
    <xf numFmtId="0" fontId="0" fillId="4" borderId="8" xfId="0" applyFill="1" applyBorder="1" applyAlignment="1" applyProtection="1">
      <protection locked="0"/>
    </xf>
    <xf numFmtId="0" fontId="0" fillId="4" borderId="9" xfId="0" applyFill="1" applyBorder="1" applyAlignment="1" applyProtection="1">
      <protection locked="0"/>
    </xf>
    <xf numFmtId="0" fontId="1" fillId="2" borderId="14" xfId="0" applyFont="1" applyFill="1" applyBorder="1" applyAlignment="1"/>
    <xf numFmtId="0" fontId="0" fillId="0" borderId="15" xfId="0" applyBorder="1" applyAlignment="1"/>
    <xf numFmtId="0" fontId="2" fillId="5" borderId="5" xfId="0" applyFont="1" applyFill="1" applyBorder="1" applyAlignment="1"/>
    <xf numFmtId="0" fontId="2" fillId="5" borderId="8" xfId="0" applyFont="1" applyFill="1" applyBorder="1" applyAlignment="1"/>
    <xf numFmtId="0" fontId="1" fillId="2" borderId="16" xfId="0" applyFont="1" applyFill="1" applyBorder="1" applyAlignment="1"/>
    <xf numFmtId="0" fontId="0" fillId="0" borderId="17" xfId="0" applyBorder="1" applyAlignment="1"/>
  </cellXfs>
  <cellStyles count="1">
    <cellStyle name="Normal" xfId="0" builtinId="0"/>
  </cellStyles>
  <dxfs count="52"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 val="0"/>
        <i val="0"/>
        <color theme="1"/>
      </font>
      <fill>
        <patternFill>
          <bgColor rgb="FFCEECEE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  <dxf>
      <font>
        <b/>
        <i val="0"/>
        <color rgb="FFFF0000"/>
      </font>
      <fill>
        <patternFill>
          <bgColor theme="4" tint="0.79998168889431442"/>
        </patternFill>
      </fill>
    </dxf>
    <dxf>
      <font>
        <b val="0"/>
        <i val="0"/>
        <color theme="1"/>
      </font>
      <fill>
        <patternFill>
          <bgColor theme="0"/>
        </patternFill>
      </fill>
    </dxf>
    <dxf>
      <font>
        <b val="0"/>
        <i val="0"/>
        <color theme="1"/>
      </font>
      <fill>
        <patternFill>
          <bgColor theme="0"/>
        </patternFill>
      </fill>
    </dxf>
  </dxfs>
  <tableStyles count="1" defaultTableStyle="TableStyleMedium2" defaultPivotStyle="PivotStyleLight16">
    <tableStyle name="MySqlDefault" pivot="0" table="0" count="0" xr9:uid="{11934D82-AAEF-4A62-A2BD-399A621405D9}"/>
  </tableStyles>
  <colors>
    <mruColors>
      <color rgb="FFCEECEE"/>
      <color rgb="FFB8E3E6"/>
      <color rgb="FFABBE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Ion">
  <a:themeElements>
    <a:clrScheme name="Ion">
      <a:dk1>
        <a:sysClr val="windowText" lastClr="000000"/>
      </a:dk1>
      <a:lt1>
        <a:sysClr val="window" lastClr="FFFFFF"/>
      </a:lt1>
      <a:dk2>
        <a:srgbClr val="1E5155"/>
      </a:dk2>
      <a:lt2>
        <a:srgbClr val="EBEBEB"/>
      </a:lt2>
      <a:accent1>
        <a:srgbClr val="B01513"/>
      </a:accent1>
      <a:accent2>
        <a:srgbClr val="EA6312"/>
      </a:accent2>
      <a:accent3>
        <a:srgbClr val="E6B729"/>
      </a:accent3>
      <a:accent4>
        <a:srgbClr val="6AAC90"/>
      </a:accent4>
      <a:accent5>
        <a:srgbClr val="54849A"/>
      </a:accent5>
      <a:accent6>
        <a:srgbClr val="9E5E9B"/>
      </a:accent6>
      <a:hlink>
        <a:srgbClr val="58C1BA"/>
      </a:hlink>
      <a:folHlink>
        <a:srgbClr val="9DFFCB"/>
      </a:folHlink>
    </a:clrScheme>
    <a:fontScheme name="Ion">
      <a:maj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entury Gothic" panose="020B0502020202020204"/>
        <a:ea typeface=""/>
        <a:cs typeface=""/>
        <a:font script="Jpan" typeface="メイリオ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Ion">
      <a:fillStyleLst>
        <a:solidFill>
          <a:schemeClr val="phClr"/>
        </a:solidFill>
        <a:gradFill rotWithShape="1">
          <a:gsLst>
            <a:gs pos="0">
              <a:schemeClr val="phClr">
                <a:tint val="64000"/>
                <a:lumMod val="118000"/>
              </a:schemeClr>
            </a:gs>
            <a:gs pos="100000">
              <a:schemeClr val="phClr">
                <a:tint val="92000"/>
                <a:alpha val="100000"/>
                <a:lumMod val="11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lumMod val="114000"/>
              </a:schemeClr>
            </a:gs>
            <a:gs pos="100000">
              <a:schemeClr val="phClr">
                <a:shade val="90000"/>
                <a:lumMod val="84000"/>
              </a:schemeClr>
            </a:gs>
          </a:gsLst>
          <a:lin ang="5400000" scaled="0"/>
        </a:gradFill>
      </a:fillStyleLst>
      <a:lnStyleLst>
        <a:ln w="9525" cap="rnd" cmpd="sng" algn="ctr">
          <a:solidFill>
            <a:schemeClr val="phClr"/>
          </a:solidFill>
          <a:prstDash val="solid"/>
        </a:ln>
        <a:ln w="19050" cap="rnd" cmpd="sng" algn="ctr">
          <a:solidFill>
            <a:schemeClr val="phClr"/>
          </a:solidFill>
          <a:prstDash val="solid"/>
        </a:ln>
        <a:ln w="28575" cap="rnd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>
            <a:outerShdw blurRad="381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635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threePt" dir="tl"/>
          </a:scene3d>
          <a:sp3d prstMaterial="plastic">
            <a:bevelT w="0" h="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97000"/>
                <a:hueMod val="88000"/>
                <a:satMod val="130000"/>
                <a:lumMod val="124000"/>
              </a:schemeClr>
            </a:gs>
            <a:gs pos="100000">
              <a:schemeClr val="phClr">
                <a:tint val="96000"/>
                <a:shade val="88000"/>
                <a:hueMod val="108000"/>
                <a:satMod val="164000"/>
                <a:lumMod val="76000"/>
              </a:schemeClr>
            </a:gs>
          </a:gsLst>
          <a:path path="circle">
            <a:fillToRect l="45000" t="65000" r="125000" b="100000"/>
          </a:path>
        </a:gradFill>
        <a:blipFill rotWithShape="1">
          <a:blip xmlns:r="http://schemas.openxmlformats.org/officeDocument/2006/relationships" r:embed="rId1">
            <a:duotone>
              <a:schemeClr val="phClr">
                <a:shade val="69000"/>
                <a:hueMod val="108000"/>
                <a:satMod val="164000"/>
                <a:lumMod val="74000"/>
              </a:schemeClr>
              <a:schemeClr val="phClr">
                <a:tint val="96000"/>
                <a:hueMod val="88000"/>
                <a:satMod val="140000"/>
                <a:lumMod val="132000"/>
              </a:schemeClr>
            </a:duotone>
          </a:blip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Ion" id="{B8441ADB-2E43-4AF7-B97A-BD870242C6A8}" vid="{292E63A9-BB86-4E3D-B92A-7223C6510D2E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workbookViewId="0">
      <pane ySplit="1" topLeftCell="A2" activePane="bottomLeft" state="frozen"/>
      <selection pane="bottomLeft" activeCell="C2" sqref="C2"/>
    </sheetView>
  </sheetViews>
  <sheetFormatPr defaultRowHeight="16.5" x14ac:dyDescent="0.3"/>
  <cols>
    <col min="1" max="1" width="5.375" bestFit="1" customWidth="1"/>
    <col min="2" max="2" width="6.5" bestFit="1" customWidth="1"/>
    <col min="4" max="4" width="8.875" bestFit="1" customWidth="1"/>
    <col min="6" max="6" width="6.375" bestFit="1" customWidth="1"/>
    <col min="7" max="7" width="5.25" bestFit="1" customWidth="1"/>
    <col min="8" max="8" width="14.25" customWidth="1"/>
    <col min="9" max="9" width="20.375" customWidth="1"/>
    <col min="10" max="10" width="15.5" customWidth="1"/>
    <col min="11" max="11" width="10.25" bestFit="1" customWidth="1"/>
    <col min="12" max="12" width="15.375" customWidth="1"/>
    <col min="13" max="13" width="17.75" customWidth="1"/>
  </cols>
  <sheetData>
    <row r="1" spans="1:13" ht="17.25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34</v>
      </c>
      <c r="H1" s="55" t="s">
        <v>9</v>
      </c>
      <c r="I1" s="56"/>
      <c r="J1" s="1" t="s">
        <v>6</v>
      </c>
      <c r="K1" s="1" t="s">
        <v>7</v>
      </c>
      <c r="L1" s="51" t="s">
        <v>8</v>
      </c>
      <c r="M1" s="52"/>
    </row>
    <row r="2" spans="1:13" ht="21.95" customHeight="1" x14ac:dyDescent="0.3">
      <c r="A2" s="14">
        <v>1</v>
      </c>
      <c r="B2" s="15">
        <v>1</v>
      </c>
      <c r="C2" s="26"/>
      <c r="D2" s="26" t="s">
        <v>12</v>
      </c>
      <c r="E2" s="26" t="s">
        <v>15</v>
      </c>
      <c r="F2" s="26" t="s">
        <v>22</v>
      </c>
      <c r="G2" s="26" t="s">
        <v>19</v>
      </c>
      <c r="H2" s="53" t="str">
        <f>IF(OR(C2="",D2="",E2=""),"Missing distance / position / reducer",
 IF(AND(C2&lt;9,C2&lt;&gt;""),"Too close",
 IF(OR(AND(C2&gt;50,E2="40 mm",D2="Freestyle"),AND(C2&gt;40,E2="40 mm",OR(D2="Standing",D2="Kneeling"))),"Too far for position / reducer",
 IF(OR(AND(C2&gt;35,E2="25 mm",D2="Freestyle"),AND(C2&gt;20,E2="25 mm",OR(D2="Standing",D2="Kneeling"))),"Too far for position / reducer",
 IF(AND(C2&gt;20,E2="15 mm",D2="Freestyle"),"Too far for position / reducer",
 IF(AND(OR(D2="Standing",D2="Kneeling"),E2="15 mm"),"15 mm reducer not allowed on positionals",
 "None"
 ))))))</f>
        <v>Missing distance / position / reducer</v>
      </c>
      <c r="I2" s="53"/>
      <c r="J2" s="16">
        <f>SUM(IF(D2="Kneeling",0.62,IF(D2="Standing",0.98,0)),
     IF(F2="11 - 20",0.125,IF(F2="20+",0.62,0)),
  IF(G2="Yes",0.08,0),
  1,
  IF(C2&gt;=45,0.152,0),
  IF(AND(E2="25 mm",C2&gt;31),0.08,0),
  IF(AND(E2="15 mm",C2&gt;17),0.08,0))
 *
 ((C2*1.0936) / (IF(E2="40 mm",40*0.03937,IF(E2="25 mm",25*0.03937,IF(E2="15 mm",15*0.03937)))))</f>
        <v>0</v>
      </c>
      <c r="K2" s="30" t="str">
        <f>IFERROR(IF(J2&gt;35.5,"Expert",IF(J2&gt;22.3,"Moderate",IF(J2&gt;0,"Easy",""))),"")</f>
        <v/>
      </c>
      <c r="L2" s="43"/>
      <c r="M2" s="44"/>
    </row>
    <row r="3" spans="1:13" ht="21.95" customHeight="1" thickBot="1" x14ac:dyDescent="0.35">
      <c r="A3" s="17"/>
      <c r="B3" s="18">
        <v>2</v>
      </c>
      <c r="C3" s="27"/>
      <c r="D3" s="27" t="str">
        <f>D2</f>
        <v>Freestyle</v>
      </c>
      <c r="E3" s="27" t="s">
        <v>15</v>
      </c>
      <c r="F3" s="27" t="s">
        <v>22</v>
      </c>
      <c r="G3" s="27" t="s">
        <v>19</v>
      </c>
      <c r="H3" s="54" t="str">
        <f t="shared" ref="H3:H51" si="0">IF(OR(C3="",D3="",E3=""),"Missing distance / position / reducer",
 IF(AND(C3&lt;9,C3&lt;&gt;""),"Too close",
 IF(OR(AND(C3&gt;50,E3="40 mm",D3="Freestyle"),AND(C3&gt;40,E3="40 mm",OR(D3="Standing",D3="Kneeling"))),"Too far for position / reducer",
 IF(OR(AND(C3&gt;35,E3="25 mm",D3="Freestyle"),AND(C3&gt;20,E3="25 mm",OR(D3="Standing",D3="Kneeling"))),"Too far for position / reducer",
 IF(AND(C3&gt;20,E3="15 mm",D3="Freestyle"),"Too far for position / reducer",
 IF(AND(OR(D3="Standing",D3="Kneeling"),E3="15 mm"),"15 mm reducer not allowed on positionals",
 "None"
 ))))))</f>
        <v>Missing distance / position / reducer</v>
      </c>
      <c r="I3" s="54"/>
      <c r="J3" s="19">
        <f t="shared" ref="J3:J51" si="1">SUM(IF(D3="Kneeling",0.62,IF(D3="Standing",0.98,0)),
     IF(F3="11 - 20",0.125,IF(F3="20+",0.62,0)),
  IF(G3="Yes",0.08,0),
  1,
  IF(C3&gt;=45,0.152,0),
  IF(AND(E3="25 mm",C3&gt;31),0.08,0),
  IF(AND(E3="15 mm",C3&gt;17),0.08,0))
 *
 ((C3*1.0936) / (IF(E3="40 mm",40*0.03937,IF(E3="25 mm",25*0.03937,IF(E3="15 mm",15*0.03937)))))</f>
        <v>0</v>
      </c>
      <c r="K3" s="18" t="str">
        <f t="shared" ref="K3:K51" si="2">IFERROR(IF(J3&gt;35.5,"Expert",IF(J3&gt;22.3,"Moderate",IF(J3&gt;0,"Easy",""))),"")</f>
        <v/>
      </c>
      <c r="L3" s="45"/>
      <c r="M3" s="46"/>
    </row>
    <row r="4" spans="1:13" ht="21.95" customHeight="1" x14ac:dyDescent="0.3">
      <c r="A4" s="20">
        <v>2</v>
      </c>
      <c r="B4" s="21">
        <v>3</v>
      </c>
      <c r="C4" s="28"/>
      <c r="D4" s="28" t="s">
        <v>12</v>
      </c>
      <c r="E4" s="28" t="s">
        <v>15</v>
      </c>
      <c r="F4" s="28" t="s">
        <v>22</v>
      </c>
      <c r="G4" s="28" t="s">
        <v>19</v>
      </c>
      <c r="H4" s="53" t="str">
        <f t="shared" si="0"/>
        <v>Missing distance / position / reducer</v>
      </c>
      <c r="I4" s="53"/>
      <c r="J4" s="22">
        <f t="shared" si="1"/>
        <v>0</v>
      </c>
      <c r="K4" s="31" t="str">
        <f t="shared" si="2"/>
        <v/>
      </c>
      <c r="L4" s="47"/>
      <c r="M4" s="48"/>
    </row>
    <row r="5" spans="1:13" ht="21.95" customHeight="1" thickBot="1" x14ac:dyDescent="0.35">
      <c r="A5" s="23"/>
      <c r="B5" s="24">
        <v>4</v>
      </c>
      <c r="C5" s="29"/>
      <c r="D5" s="29" t="str">
        <f>D4</f>
        <v>Freestyle</v>
      </c>
      <c r="E5" s="29" t="s">
        <v>15</v>
      </c>
      <c r="F5" s="29" t="s">
        <v>22</v>
      </c>
      <c r="G5" s="29" t="s">
        <v>19</v>
      </c>
      <c r="H5" s="54" t="str">
        <f t="shared" si="0"/>
        <v>Missing distance / position / reducer</v>
      </c>
      <c r="I5" s="54"/>
      <c r="J5" s="25">
        <f t="shared" si="1"/>
        <v>0</v>
      </c>
      <c r="K5" s="25" t="str">
        <f t="shared" si="2"/>
        <v/>
      </c>
      <c r="L5" s="49"/>
      <c r="M5" s="50"/>
    </row>
    <row r="6" spans="1:13" ht="21.95" customHeight="1" x14ac:dyDescent="0.3">
      <c r="A6" s="14">
        <v>3</v>
      </c>
      <c r="B6" s="15">
        <v>5</v>
      </c>
      <c r="C6" s="26"/>
      <c r="D6" s="26" t="s">
        <v>12</v>
      </c>
      <c r="E6" s="26" t="s">
        <v>15</v>
      </c>
      <c r="F6" s="26" t="s">
        <v>22</v>
      </c>
      <c r="G6" s="26" t="s">
        <v>19</v>
      </c>
      <c r="H6" s="53" t="str">
        <f t="shared" si="0"/>
        <v>Missing distance / position / reducer</v>
      </c>
      <c r="I6" s="53"/>
      <c r="J6" s="16">
        <f t="shared" si="1"/>
        <v>0</v>
      </c>
      <c r="K6" s="15" t="str">
        <f t="shared" si="2"/>
        <v/>
      </c>
      <c r="L6" s="43"/>
      <c r="M6" s="44"/>
    </row>
    <row r="7" spans="1:13" ht="21.95" customHeight="1" thickBot="1" x14ac:dyDescent="0.35">
      <c r="A7" s="17"/>
      <c r="B7" s="18">
        <v>6</v>
      </c>
      <c r="C7" s="27"/>
      <c r="D7" s="27" t="str">
        <f>D6</f>
        <v>Freestyle</v>
      </c>
      <c r="E7" s="27" t="s">
        <v>15</v>
      </c>
      <c r="F7" s="27" t="s">
        <v>22</v>
      </c>
      <c r="G7" s="27" t="s">
        <v>19</v>
      </c>
      <c r="H7" s="54" t="str">
        <f t="shared" si="0"/>
        <v>Missing distance / position / reducer</v>
      </c>
      <c r="I7" s="54"/>
      <c r="J7" s="19">
        <f t="shared" si="1"/>
        <v>0</v>
      </c>
      <c r="K7" s="18" t="str">
        <f t="shared" si="2"/>
        <v/>
      </c>
      <c r="L7" s="45"/>
      <c r="M7" s="46"/>
    </row>
    <row r="8" spans="1:13" ht="21.95" customHeight="1" x14ac:dyDescent="0.3">
      <c r="A8" s="20">
        <v>4</v>
      </c>
      <c r="B8" s="21">
        <v>7</v>
      </c>
      <c r="C8" s="28"/>
      <c r="D8" s="28" t="s">
        <v>12</v>
      </c>
      <c r="E8" s="28" t="s">
        <v>15</v>
      </c>
      <c r="F8" s="28" t="s">
        <v>22</v>
      </c>
      <c r="G8" s="28" t="s">
        <v>19</v>
      </c>
      <c r="H8" s="53" t="str">
        <f t="shared" si="0"/>
        <v>Missing distance / position / reducer</v>
      </c>
      <c r="I8" s="53"/>
      <c r="J8" s="22">
        <f t="shared" si="1"/>
        <v>0</v>
      </c>
      <c r="K8" s="22" t="str">
        <f t="shared" si="2"/>
        <v/>
      </c>
      <c r="L8" s="47"/>
      <c r="M8" s="48"/>
    </row>
    <row r="9" spans="1:13" ht="21.95" customHeight="1" thickBot="1" x14ac:dyDescent="0.35">
      <c r="A9" s="23"/>
      <c r="B9" s="24">
        <v>8</v>
      </c>
      <c r="C9" s="29"/>
      <c r="D9" s="29" t="str">
        <f>D8</f>
        <v>Freestyle</v>
      </c>
      <c r="E9" s="29" t="s">
        <v>15</v>
      </c>
      <c r="F9" s="29" t="s">
        <v>22</v>
      </c>
      <c r="G9" s="29" t="s">
        <v>19</v>
      </c>
      <c r="H9" s="54" t="str">
        <f t="shared" si="0"/>
        <v>Missing distance / position / reducer</v>
      </c>
      <c r="I9" s="54"/>
      <c r="J9" s="25">
        <f t="shared" si="1"/>
        <v>0</v>
      </c>
      <c r="K9" s="25" t="str">
        <f t="shared" si="2"/>
        <v/>
      </c>
      <c r="L9" s="49"/>
      <c r="M9" s="50"/>
    </row>
    <row r="10" spans="1:13" ht="21.95" customHeight="1" x14ac:dyDescent="0.3">
      <c r="A10" s="14">
        <v>5</v>
      </c>
      <c r="B10" s="15">
        <v>9</v>
      </c>
      <c r="C10" s="26"/>
      <c r="D10" s="26" t="s">
        <v>12</v>
      </c>
      <c r="E10" s="26" t="s">
        <v>15</v>
      </c>
      <c r="F10" s="26" t="s">
        <v>22</v>
      </c>
      <c r="G10" s="26" t="s">
        <v>19</v>
      </c>
      <c r="H10" s="53" t="str">
        <f t="shared" si="0"/>
        <v>Missing distance / position / reducer</v>
      </c>
      <c r="I10" s="53"/>
      <c r="J10" s="16">
        <f t="shared" si="1"/>
        <v>0</v>
      </c>
      <c r="K10" s="15" t="str">
        <f t="shared" si="2"/>
        <v/>
      </c>
      <c r="L10" s="43"/>
      <c r="M10" s="44"/>
    </row>
    <row r="11" spans="1:13" ht="21.95" customHeight="1" thickBot="1" x14ac:dyDescent="0.35">
      <c r="A11" s="17"/>
      <c r="B11" s="18">
        <v>10</v>
      </c>
      <c r="C11" s="27"/>
      <c r="D11" s="27" t="str">
        <f>D10</f>
        <v>Freestyle</v>
      </c>
      <c r="E11" s="27" t="s">
        <v>15</v>
      </c>
      <c r="F11" s="27" t="s">
        <v>22</v>
      </c>
      <c r="G11" s="27" t="s">
        <v>19</v>
      </c>
      <c r="H11" s="54" t="str">
        <f t="shared" si="0"/>
        <v>Missing distance / position / reducer</v>
      </c>
      <c r="I11" s="54"/>
      <c r="J11" s="19">
        <f t="shared" si="1"/>
        <v>0</v>
      </c>
      <c r="K11" s="18" t="str">
        <f t="shared" si="2"/>
        <v/>
      </c>
      <c r="L11" s="45"/>
      <c r="M11" s="46"/>
    </row>
    <row r="12" spans="1:13" ht="21.95" customHeight="1" x14ac:dyDescent="0.3">
      <c r="A12" s="20">
        <v>6</v>
      </c>
      <c r="B12" s="21">
        <v>11</v>
      </c>
      <c r="C12" s="28"/>
      <c r="D12" s="28" t="s">
        <v>12</v>
      </c>
      <c r="E12" s="28" t="s">
        <v>15</v>
      </c>
      <c r="F12" s="28" t="s">
        <v>22</v>
      </c>
      <c r="G12" s="28" t="s">
        <v>19</v>
      </c>
      <c r="H12" s="53" t="str">
        <f t="shared" si="0"/>
        <v>Missing distance / position / reducer</v>
      </c>
      <c r="I12" s="53"/>
      <c r="J12" s="22">
        <f t="shared" si="1"/>
        <v>0</v>
      </c>
      <c r="K12" s="22" t="str">
        <f t="shared" si="2"/>
        <v/>
      </c>
      <c r="L12" s="47"/>
      <c r="M12" s="48"/>
    </row>
    <row r="13" spans="1:13" ht="21.95" customHeight="1" thickBot="1" x14ac:dyDescent="0.35">
      <c r="A13" s="23"/>
      <c r="B13" s="24">
        <v>12</v>
      </c>
      <c r="C13" s="29"/>
      <c r="D13" s="29" t="str">
        <f>D12</f>
        <v>Freestyle</v>
      </c>
      <c r="E13" s="29" t="s">
        <v>15</v>
      </c>
      <c r="F13" s="29" t="s">
        <v>22</v>
      </c>
      <c r="G13" s="29" t="s">
        <v>19</v>
      </c>
      <c r="H13" s="54" t="str">
        <f t="shared" si="0"/>
        <v>Missing distance / position / reducer</v>
      </c>
      <c r="I13" s="54"/>
      <c r="J13" s="25">
        <f t="shared" si="1"/>
        <v>0</v>
      </c>
      <c r="K13" s="25" t="str">
        <f t="shared" si="2"/>
        <v/>
      </c>
      <c r="L13" s="49"/>
      <c r="M13" s="50"/>
    </row>
    <row r="14" spans="1:13" ht="21.95" customHeight="1" x14ac:dyDescent="0.3">
      <c r="A14" s="14">
        <v>7</v>
      </c>
      <c r="B14" s="15">
        <v>13</v>
      </c>
      <c r="C14" s="26"/>
      <c r="D14" s="26" t="s">
        <v>12</v>
      </c>
      <c r="E14" s="26" t="s">
        <v>15</v>
      </c>
      <c r="F14" s="26" t="s">
        <v>22</v>
      </c>
      <c r="G14" s="26" t="s">
        <v>19</v>
      </c>
      <c r="H14" s="53" t="str">
        <f t="shared" si="0"/>
        <v>Missing distance / position / reducer</v>
      </c>
      <c r="I14" s="53"/>
      <c r="J14" s="16">
        <f t="shared" si="1"/>
        <v>0</v>
      </c>
      <c r="K14" s="15" t="str">
        <f t="shared" si="2"/>
        <v/>
      </c>
      <c r="L14" s="43"/>
      <c r="M14" s="44"/>
    </row>
    <row r="15" spans="1:13" ht="21.95" customHeight="1" thickBot="1" x14ac:dyDescent="0.35">
      <c r="A15" s="17"/>
      <c r="B15" s="18">
        <v>14</v>
      </c>
      <c r="C15" s="27"/>
      <c r="D15" s="27" t="str">
        <f>D14</f>
        <v>Freestyle</v>
      </c>
      <c r="E15" s="27" t="s">
        <v>15</v>
      </c>
      <c r="F15" s="27" t="s">
        <v>22</v>
      </c>
      <c r="G15" s="27" t="s">
        <v>19</v>
      </c>
      <c r="H15" s="54" t="str">
        <f t="shared" si="0"/>
        <v>Missing distance / position / reducer</v>
      </c>
      <c r="I15" s="54"/>
      <c r="J15" s="19">
        <f t="shared" si="1"/>
        <v>0</v>
      </c>
      <c r="K15" s="18" t="str">
        <f t="shared" si="2"/>
        <v/>
      </c>
      <c r="L15" s="45"/>
      <c r="M15" s="46"/>
    </row>
    <row r="16" spans="1:13" ht="21.95" customHeight="1" x14ac:dyDescent="0.3">
      <c r="A16" s="20">
        <v>8</v>
      </c>
      <c r="B16" s="21">
        <v>15</v>
      </c>
      <c r="C16" s="28"/>
      <c r="D16" s="28" t="s">
        <v>12</v>
      </c>
      <c r="E16" s="28" t="s">
        <v>15</v>
      </c>
      <c r="F16" s="28" t="s">
        <v>22</v>
      </c>
      <c r="G16" s="28" t="s">
        <v>19</v>
      </c>
      <c r="H16" s="53" t="str">
        <f t="shared" si="0"/>
        <v>Missing distance / position / reducer</v>
      </c>
      <c r="I16" s="53"/>
      <c r="J16" s="22">
        <f t="shared" si="1"/>
        <v>0</v>
      </c>
      <c r="K16" s="22" t="str">
        <f t="shared" si="2"/>
        <v/>
      </c>
      <c r="L16" s="47"/>
      <c r="M16" s="48"/>
    </row>
    <row r="17" spans="1:13" ht="21.95" customHeight="1" thickBot="1" x14ac:dyDescent="0.35">
      <c r="A17" s="23"/>
      <c r="B17" s="24">
        <v>16</v>
      </c>
      <c r="C17" s="29"/>
      <c r="D17" s="29" t="str">
        <f>D16</f>
        <v>Freestyle</v>
      </c>
      <c r="E17" s="29" t="s">
        <v>15</v>
      </c>
      <c r="F17" s="29" t="s">
        <v>22</v>
      </c>
      <c r="G17" s="29" t="s">
        <v>19</v>
      </c>
      <c r="H17" s="54" t="str">
        <f t="shared" si="0"/>
        <v>Missing distance / position / reducer</v>
      </c>
      <c r="I17" s="54"/>
      <c r="J17" s="25">
        <f t="shared" si="1"/>
        <v>0</v>
      </c>
      <c r="K17" s="25" t="str">
        <f t="shared" si="2"/>
        <v/>
      </c>
      <c r="L17" s="49"/>
      <c r="M17" s="50"/>
    </row>
    <row r="18" spans="1:13" ht="21.95" customHeight="1" x14ac:dyDescent="0.3">
      <c r="A18" s="14">
        <v>9</v>
      </c>
      <c r="B18" s="15">
        <v>17</v>
      </c>
      <c r="C18" s="26"/>
      <c r="D18" s="26" t="s">
        <v>12</v>
      </c>
      <c r="E18" s="26" t="s">
        <v>15</v>
      </c>
      <c r="F18" s="26" t="s">
        <v>22</v>
      </c>
      <c r="G18" s="26" t="s">
        <v>19</v>
      </c>
      <c r="H18" s="53" t="str">
        <f t="shared" si="0"/>
        <v>Missing distance / position / reducer</v>
      </c>
      <c r="I18" s="53"/>
      <c r="J18" s="16">
        <f t="shared" si="1"/>
        <v>0</v>
      </c>
      <c r="K18" s="15" t="str">
        <f t="shared" si="2"/>
        <v/>
      </c>
      <c r="L18" s="43"/>
      <c r="M18" s="44"/>
    </row>
    <row r="19" spans="1:13" ht="21.95" customHeight="1" thickBot="1" x14ac:dyDescent="0.35">
      <c r="A19" s="17"/>
      <c r="B19" s="18">
        <v>18</v>
      </c>
      <c r="C19" s="27"/>
      <c r="D19" s="27" t="str">
        <f>D18</f>
        <v>Freestyle</v>
      </c>
      <c r="E19" s="27" t="s">
        <v>15</v>
      </c>
      <c r="F19" s="27" t="s">
        <v>22</v>
      </c>
      <c r="G19" s="27" t="s">
        <v>19</v>
      </c>
      <c r="H19" s="54" t="str">
        <f t="shared" si="0"/>
        <v>Missing distance / position / reducer</v>
      </c>
      <c r="I19" s="54"/>
      <c r="J19" s="19">
        <f t="shared" si="1"/>
        <v>0</v>
      </c>
      <c r="K19" s="18" t="str">
        <f t="shared" si="2"/>
        <v/>
      </c>
      <c r="L19" s="45"/>
      <c r="M19" s="46"/>
    </row>
    <row r="20" spans="1:13" ht="21.95" customHeight="1" x14ac:dyDescent="0.3">
      <c r="A20" s="20">
        <v>10</v>
      </c>
      <c r="B20" s="21">
        <v>19</v>
      </c>
      <c r="C20" s="28"/>
      <c r="D20" s="28" t="s">
        <v>12</v>
      </c>
      <c r="E20" s="28" t="s">
        <v>15</v>
      </c>
      <c r="F20" s="28" t="s">
        <v>22</v>
      </c>
      <c r="G20" s="28" t="s">
        <v>19</v>
      </c>
      <c r="H20" s="53" t="str">
        <f t="shared" si="0"/>
        <v>Missing distance / position / reducer</v>
      </c>
      <c r="I20" s="53"/>
      <c r="J20" s="22">
        <f t="shared" si="1"/>
        <v>0</v>
      </c>
      <c r="K20" s="22" t="str">
        <f t="shared" si="2"/>
        <v/>
      </c>
      <c r="L20" s="47"/>
      <c r="M20" s="48"/>
    </row>
    <row r="21" spans="1:13" ht="21.95" customHeight="1" thickBot="1" x14ac:dyDescent="0.35">
      <c r="A21" s="23"/>
      <c r="B21" s="24">
        <v>20</v>
      </c>
      <c r="C21" s="29"/>
      <c r="D21" s="29" t="str">
        <f>D20</f>
        <v>Freestyle</v>
      </c>
      <c r="E21" s="29" t="s">
        <v>15</v>
      </c>
      <c r="F21" s="29" t="s">
        <v>22</v>
      </c>
      <c r="G21" s="29" t="s">
        <v>19</v>
      </c>
      <c r="H21" s="54" t="str">
        <f t="shared" si="0"/>
        <v>Missing distance / position / reducer</v>
      </c>
      <c r="I21" s="54"/>
      <c r="J21" s="25">
        <f t="shared" si="1"/>
        <v>0</v>
      </c>
      <c r="K21" s="25" t="str">
        <f t="shared" si="2"/>
        <v/>
      </c>
      <c r="L21" s="49"/>
      <c r="M21" s="50"/>
    </row>
    <row r="22" spans="1:13" ht="21.95" customHeight="1" x14ac:dyDescent="0.3">
      <c r="A22" s="14">
        <v>11</v>
      </c>
      <c r="B22" s="15">
        <v>21</v>
      </c>
      <c r="C22" s="26"/>
      <c r="D22" s="26" t="s">
        <v>12</v>
      </c>
      <c r="E22" s="26" t="s">
        <v>15</v>
      </c>
      <c r="F22" s="26" t="s">
        <v>22</v>
      </c>
      <c r="G22" s="26" t="s">
        <v>19</v>
      </c>
      <c r="H22" s="53" t="str">
        <f t="shared" si="0"/>
        <v>Missing distance / position / reducer</v>
      </c>
      <c r="I22" s="53"/>
      <c r="J22" s="16">
        <f t="shared" si="1"/>
        <v>0</v>
      </c>
      <c r="K22" s="15" t="str">
        <f t="shared" si="2"/>
        <v/>
      </c>
      <c r="L22" s="43"/>
      <c r="M22" s="44"/>
    </row>
    <row r="23" spans="1:13" ht="21.95" customHeight="1" thickBot="1" x14ac:dyDescent="0.35">
      <c r="A23" s="17"/>
      <c r="B23" s="18">
        <v>22</v>
      </c>
      <c r="C23" s="27"/>
      <c r="D23" s="27" t="str">
        <f>D22</f>
        <v>Freestyle</v>
      </c>
      <c r="E23" s="27" t="s">
        <v>15</v>
      </c>
      <c r="F23" s="27" t="s">
        <v>22</v>
      </c>
      <c r="G23" s="27" t="s">
        <v>19</v>
      </c>
      <c r="H23" s="54" t="str">
        <f t="shared" si="0"/>
        <v>Missing distance / position / reducer</v>
      </c>
      <c r="I23" s="54"/>
      <c r="J23" s="19">
        <f t="shared" si="1"/>
        <v>0</v>
      </c>
      <c r="K23" s="18" t="str">
        <f t="shared" si="2"/>
        <v/>
      </c>
      <c r="L23" s="45"/>
      <c r="M23" s="46"/>
    </row>
    <row r="24" spans="1:13" ht="21.95" customHeight="1" x14ac:dyDescent="0.3">
      <c r="A24" s="20">
        <v>12</v>
      </c>
      <c r="B24" s="21">
        <v>23</v>
      </c>
      <c r="C24" s="28"/>
      <c r="D24" s="28" t="s">
        <v>12</v>
      </c>
      <c r="E24" s="28" t="s">
        <v>15</v>
      </c>
      <c r="F24" s="28" t="s">
        <v>22</v>
      </c>
      <c r="G24" s="28" t="s">
        <v>19</v>
      </c>
      <c r="H24" s="53" t="str">
        <f t="shared" si="0"/>
        <v>Missing distance / position / reducer</v>
      </c>
      <c r="I24" s="53"/>
      <c r="J24" s="22">
        <f t="shared" si="1"/>
        <v>0</v>
      </c>
      <c r="K24" s="22" t="str">
        <f t="shared" si="2"/>
        <v/>
      </c>
      <c r="L24" s="47"/>
      <c r="M24" s="48"/>
    </row>
    <row r="25" spans="1:13" ht="21.95" customHeight="1" thickBot="1" x14ac:dyDescent="0.35">
      <c r="A25" s="23"/>
      <c r="B25" s="24">
        <v>24</v>
      </c>
      <c r="C25" s="29"/>
      <c r="D25" s="29" t="str">
        <f>D24</f>
        <v>Freestyle</v>
      </c>
      <c r="E25" s="29" t="s">
        <v>15</v>
      </c>
      <c r="F25" s="29" t="s">
        <v>22</v>
      </c>
      <c r="G25" s="29" t="s">
        <v>19</v>
      </c>
      <c r="H25" s="54" t="str">
        <f t="shared" si="0"/>
        <v>Missing distance / position / reducer</v>
      </c>
      <c r="I25" s="54"/>
      <c r="J25" s="25">
        <f t="shared" si="1"/>
        <v>0</v>
      </c>
      <c r="K25" s="25" t="str">
        <f t="shared" si="2"/>
        <v/>
      </c>
      <c r="L25" s="49"/>
      <c r="M25" s="50"/>
    </row>
    <row r="26" spans="1:13" ht="21.95" customHeight="1" x14ac:dyDescent="0.3">
      <c r="A26" s="14">
        <v>13</v>
      </c>
      <c r="B26" s="15">
        <v>25</v>
      </c>
      <c r="C26" s="26"/>
      <c r="D26" s="26" t="s">
        <v>12</v>
      </c>
      <c r="E26" s="26" t="s">
        <v>15</v>
      </c>
      <c r="F26" s="26" t="s">
        <v>22</v>
      </c>
      <c r="G26" s="26" t="s">
        <v>19</v>
      </c>
      <c r="H26" s="53" t="str">
        <f t="shared" si="0"/>
        <v>Missing distance / position / reducer</v>
      </c>
      <c r="I26" s="53"/>
      <c r="J26" s="16">
        <f t="shared" si="1"/>
        <v>0</v>
      </c>
      <c r="K26" s="15" t="str">
        <f t="shared" si="2"/>
        <v/>
      </c>
      <c r="L26" s="43"/>
      <c r="M26" s="44"/>
    </row>
    <row r="27" spans="1:13" ht="21.95" customHeight="1" thickBot="1" x14ac:dyDescent="0.35">
      <c r="A27" s="17"/>
      <c r="B27" s="18">
        <v>26</v>
      </c>
      <c r="C27" s="27"/>
      <c r="D27" s="27" t="str">
        <f>D26</f>
        <v>Freestyle</v>
      </c>
      <c r="E27" s="27" t="s">
        <v>15</v>
      </c>
      <c r="F27" s="27" t="s">
        <v>22</v>
      </c>
      <c r="G27" s="27" t="s">
        <v>19</v>
      </c>
      <c r="H27" s="54" t="str">
        <f t="shared" si="0"/>
        <v>Missing distance / position / reducer</v>
      </c>
      <c r="I27" s="54"/>
      <c r="J27" s="19">
        <f t="shared" si="1"/>
        <v>0</v>
      </c>
      <c r="K27" s="18" t="str">
        <f t="shared" si="2"/>
        <v/>
      </c>
      <c r="L27" s="45"/>
      <c r="M27" s="46"/>
    </row>
    <row r="28" spans="1:13" ht="21.95" customHeight="1" x14ac:dyDescent="0.3">
      <c r="A28" s="20">
        <v>14</v>
      </c>
      <c r="B28" s="21">
        <v>27</v>
      </c>
      <c r="C28" s="28"/>
      <c r="D28" s="28" t="s">
        <v>12</v>
      </c>
      <c r="E28" s="28" t="s">
        <v>15</v>
      </c>
      <c r="F28" s="28" t="s">
        <v>22</v>
      </c>
      <c r="G28" s="28" t="s">
        <v>19</v>
      </c>
      <c r="H28" s="53" t="str">
        <f t="shared" si="0"/>
        <v>Missing distance / position / reducer</v>
      </c>
      <c r="I28" s="53"/>
      <c r="J28" s="22">
        <f t="shared" si="1"/>
        <v>0</v>
      </c>
      <c r="K28" s="22" t="str">
        <f t="shared" si="2"/>
        <v/>
      </c>
      <c r="L28" s="47"/>
      <c r="M28" s="48"/>
    </row>
    <row r="29" spans="1:13" ht="21.95" customHeight="1" thickBot="1" x14ac:dyDescent="0.35">
      <c r="A29" s="23"/>
      <c r="B29" s="24">
        <v>28</v>
      </c>
      <c r="C29" s="29"/>
      <c r="D29" s="29" t="str">
        <f>D28</f>
        <v>Freestyle</v>
      </c>
      <c r="E29" s="29" t="s">
        <v>15</v>
      </c>
      <c r="F29" s="29" t="s">
        <v>22</v>
      </c>
      <c r="G29" s="29" t="s">
        <v>19</v>
      </c>
      <c r="H29" s="54" t="str">
        <f t="shared" si="0"/>
        <v>Missing distance / position / reducer</v>
      </c>
      <c r="I29" s="54"/>
      <c r="J29" s="25">
        <f t="shared" si="1"/>
        <v>0</v>
      </c>
      <c r="K29" s="25" t="str">
        <f t="shared" si="2"/>
        <v/>
      </c>
      <c r="L29" s="49"/>
      <c r="M29" s="50"/>
    </row>
    <row r="30" spans="1:13" ht="21.95" customHeight="1" x14ac:dyDescent="0.3">
      <c r="A30" s="14">
        <v>15</v>
      </c>
      <c r="B30" s="15">
        <v>29</v>
      </c>
      <c r="C30" s="26"/>
      <c r="D30" s="26" t="s">
        <v>12</v>
      </c>
      <c r="E30" s="26" t="s">
        <v>15</v>
      </c>
      <c r="F30" s="26" t="s">
        <v>22</v>
      </c>
      <c r="G30" s="26" t="s">
        <v>19</v>
      </c>
      <c r="H30" s="53" t="str">
        <f t="shared" si="0"/>
        <v>Missing distance / position / reducer</v>
      </c>
      <c r="I30" s="53"/>
      <c r="J30" s="16">
        <f t="shared" si="1"/>
        <v>0</v>
      </c>
      <c r="K30" s="15" t="str">
        <f t="shared" si="2"/>
        <v/>
      </c>
      <c r="L30" s="43"/>
      <c r="M30" s="44"/>
    </row>
    <row r="31" spans="1:13" ht="21.95" customHeight="1" thickBot="1" x14ac:dyDescent="0.35">
      <c r="A31" s="17"/>
      <c r="B31" s="18">
        <v>30</v>
      </c>
      <c r="C31" s="27"/>
      <c r="D31" s="27" t="str">
        <f>D30</f>
        <v>Freestyle</v>
      </c>
      <c r="E31" s="27" t="s">
        <v>15</v>
      </c>
      <c r="F31" s="27" t="s">
        <v>22</v>
      </c>
      <c r="G31" s="27" t="s">
        <v>19</v>
      </c>
      <c r="H31" s="54" t="str">
        <f t="shared" si="0"/>
        <v>Missing distance / position / reducer</v>
      </c>
      <c r="I31" s="54"/>
      <c r="J31" s="19">
        <f t="shared" si="1"/>
        <v>0</v>
      </c>
      <c r="K31" s="18" t="str">
        <f t="shared" si="2"/>
        <v/>
      </c>
      <c r="L31" s="45"/>
      <c r="M31" s="46"/>
    </row>
    <row r="32" spans="1:13" ht="21.95" customHeight="1" x14ac:dyDescent="0.3">
      <c r="A32" s="20">
        <v>16</v>
      </c>
      <c r="B32" s="21">
        <v>31</v>
      </c>
      <c r="C32" s="28"/>
      <c r="D32" s="28" t="s">
        <v>12</v>
      </c>
      <c r="E32" s="28" t="s">
        <v>15</v>
      </c>
      <c r="F32" s="28" t="s">
        <v>22</v>
      </c>
      <c r="G32" s="28" t="s">
        <v>19</v>
      </c>
      <c r="H32" s="53" t="str">
        <f t="shared" si="0"/>
        <v>Missing distance / position / reducer</v>
      </c>
      <c r="I32" s="53"/>
      <c r="J32" s="22">
        <f t="shared" si="1"/>
        <v>0</v>
      </c>
      <c r="K32" s="22" t="str">
        <f t="shared" si="2"/>
        <v/>
      </c>
      <c r="L32" s="47"/>
      <c r="M32" s="48"/>
    </row>
    <row r="33" spans="1:13" ht="21.95" customHeight="1" thickBot="1" x14ac:dyDescent="0.35">
      <c r="A33" s="23"/>
      <c r="B33" s="24">
        <v>32</v>
      </c>
      <c r="C33" s="29"/>
      <c r="D33" s="29" t="str">
        <f>D32</f>
        <v>Freestyle</v>
      </c>
      <c r="E33" s="29" t="s">
        <v>15</v>
      </c>
      <c r="F33" s="29" t="s">
        <v>22</v>
      </c>
      <c r="G33" s="29" t="s">
        <v>19</v>
      </c>
      <c r="H33" s="54" t="str">
        <f t="shared" si="0"/>
        <v>Missing distance / position / reducer</v>
      </c>
      <c r="I33" s="54"/>
      <c r="J33" s="25">
        <f t="shared" si="1"/>
        <v>0</v>
      </c>
      <c r="K33" s="25" t="str">
        <f t="shared" si="2"/>
        <v/>
      </c>
      <c r="L33" s="49"/>
      <c r="M33" s="50"/>
    </row>
    <row r="34" spans="1:13" ht="21.95" customHeight="1" x14ac:dyDescent="0.3">
      <c r="A34" s="14">
        <v>17</v>
      </c>
      <c r="B34" s="15">
        <v>33</v>
      </c>
      <c r="C34" s="26"/>
      <c r="D34" s="26" t="s">
        <v>12</v>
      </c>
      <c r="E34" s="26" t="s">
        <v>15</v>
      </c>
      <c r="F34" s="26" t="s">
        <v>22</v>
      </c>
      <c r="G34" s="26" t="s">
        <v>19</v>
      </c>
      <c r="H34" s="53" t="str">
        <f t="shared" si="0"/>
        <v>Missing distance / position / reducer</v>
      </c>
      <c r="I34" s="53"/>
      <c r="J34" s="16">
        <f t="shared" si="1"/>
        <v>0</v>
      </c>
      <c r="K34" s="15" t="str">
        <f t="shared" si="2"/>
        <v/>
      </c>
      <c r="L34" s="43"/>
      <c r="M34" s="44"/>
    </row>
    <row r="35" spans="1:13" ht="21.95" customHeight="1" thickBot="1" x14ac:dyDescent="0.35">
      <c r="A35" s="17"/>
      <c r="B35" s="18">
        <v>34</v>
      </c>
      <c r="C35" s="27"/>
      <c r="D35" s="27" t="str">
        <f>D34</f>
        <v>Freestyle</v>
      </c>
      <c r="E35" s="27" t="s">
        <v>15</v>
      </c>
      <c r="F35" s="27" t="s">
        <v>22</v>
      </c>
      <c r="G35" s="27" t="s">
        <v>19</v>
      </c>
      <c r="H35" s="54" t="str">
        <f t="shared" si="0"/>
        <v>Missing distance / position / reducer</v>
      </c>
      <c r="I35" s="54"/>
      <c r="J35" s="19">
        <f t="shared" si="1"/>
        <v>0</v>
      </c>
      <c r="K35" s="18" t="str">
        <f t="shared" si="2"/>
        <v/>
      </c>
      <c r="L35" s="45"/>
      <c r="M35" s="46"/>
    </row>
    <row r="36" spans="1:13" ht="21.95" customHeight="1" x14ac:dyDescent="0.3">
      <c r="A36" s="20">
        <v>18</v>
      </c>
      <c r="B36" s="21">
        <v>35</v>
      </c>
      <c r="C36" s="28"/>
      <c r="D36" s="28" t="s">
        <v>12</v>
      </c>
      <c r="E36" s="28" t="s">
        <v>15</v>
      </c>
      <c r="F36" s="28" t="s">
        <v>22</v>
      </c>
      <c r="G36" s="28" t="s">
        <v>19</v>
      </c>
      <c r="H36" s="53" t="str">
        <f t="shared" si="0"/>
        <v>Missing distance / position / reducer</v>
      </c>
      <c r="I36" s="53"/>
      <c r="J36" s="22">
        <f t="shared" si="1"/>
        <v>0</v>
      </c>
      <c r="K36" s="22" t="str">
        <f t="shared" si="2"/>
        <v/>
      </c>
      <c r="L36" s="47"/>
      <c r="M36" s="48"/>
    </row>
    <row r="37" spans="1:13" ht="21.95" customHeight="1" thickBot="1" x14ac:dyDescent="0.35">
      <c r="A37" s="23"/>
      <c r="B37" s="24">
        <v>36</v>
      </c>
      <c r="C37" s="29"/>
      <c r="D37" s="29" t="str">
        <f>D36</f>
        <v>Freestyle</v>
      </c>
      <c r="E37" s="29" t="s">
        <v>15</v>
      </c>
      <c r="F37" s="29" t="s">
        <v>22</v>
      </c>
      <c r="G37" s="29" t="s">
        <v>19</v>
      </c>
      <c r="H37" s="54" t="str">
        <f t="shared" si="0"/>
        <v>Missing distance / position / reducer</v>
      </c>
      <c r="I37" s="54"/>
      <c r="J37" s="25">
        <f t="shared" si="1"/>
        <v>0</v>
      </c>
      <c r="K37" s="25" t="str">
        <f t="shared" si="2"/>
        <v/>
      </c>
      <c r="L37" s="49"/>
      <c r="M37" s="50"/>
    </row>
    <row r="38" spans="1:13" ht="21.95" customHeight="1" x14ac:dyDescent="0.3">
      <c r="A38" s="14">
        <v>19</v>
      </c>
      <c r="B38" s="15">
        <v>37</v>
      </c>
      <c r="C38" s="26"/>
      <c r="D38" s="26" t="s">
        <v>12</v>
      </c>
      <c r="E38" s="26" t="s">
        <v>15</v>
      </c>
      <c r="F38" s="26" t="s">
        <v>22</v>
      </c>
      <c r="G38" s="26" t="s">
        <v>19</v>
      </c>
      <c r="H38" s="53" t="str">
        <f t="shared" si="0"/>
        <v>Missing distance / position / reducer</v>
      </c>
      <c r="I38" s="53"/>
      <c r="J38" s="16">
        <f t="shared" si="1"/>
        <v>0</v>
      </c>
      <c r="K38" s="15" t="str">
        <f t="shared" si="2"/>
        <v/>
      </c>
      <c r="L38" s="43"/>
      <c r="M38" s="44"/>
    </row>
    <row r="39" spans="1:13" ht="21.95" customHeight="1" thickBot="1" x14ac:dyDescent="0.35">
      <c r="A39" s="17"/>
      <c r="B39" s="18">
        <v>38</v>
      </c>
      <c r="C39" s="27"/>
      <c r="D39" s="27" t="str">
        <f>D38</f>
        <v>Freestyle</v>
      </c>
      <c r="E39" s="27" t="s">
        <v>15</v>
      </c>
      <c r="F39" s="27" t="s">
        <v>22</v>
      </c>
      <c r="G39" s="27" t="s">
        <v>19</v>
      </c>
      <c r="H39" s="54" t="str">
        <f t="shared" si="0"/>
        <v>Missing distance / position / reducer</v>
      </c>
      <c r="I39" s="54"/>
      <c r="J39" s="19">
        <f t="shared" si="1"/>
        <v>0</v>
      </c>
      <c r="K39" s="18" t="str">
        <f t="shared" si="2"/>
        <v/>
      </c>
      <c r="L39" s="45"/>
      <c r="M39" s="46"/>
    </row>
    <row r="40" spans="1:13" ht="21.95" customHeight="1" x14ac:dyDescent="0.3">
      <c r="A40" s="20">
        <v>20</v>
      </c>
      <c r="B40" s="21">
        <v>39</v>
      </c>
      <c r="C40" s="28"/>
      <c r="D40" s="28" t="s">
        <v>12</v>
      </c>
      <c r="E40" s="28" t="s">
        <v>15</v>
      </c>
      <c r="F40" s="28" t="s">
        <v>22</v>
      </c>
      <c r="G40" s="28" t="s">
        <v>19</v>
      </c>
      <c r="H40" s="53" t="str">
        <f t="shared" si="0"/>
        <v>Missing distance / position / reducer</v>
      </c>
      <c r="I40" s="53"/>
      <c r="J40" s="22">
        <f t="shared" si="1"/>
        <v>0</v>
      </c>
      <c r="K40" s="22" t="str">
        <f t="shared" si="2"/>
        <v/>
      </c>
      <c r="L40" s="47"/>
      <c r="M40" s="48"/>
    </row>
    <row r="41" spans="1:13" ht="21.95" customHeight="1" thickBot="1" x14ac:dyDescent="0.35">
      <c r="A41" s="23"/>
      <c r="B41" s="24">
        <v>40</v>
      </c>
      <c r="C41" s="29"/>
      <c r="D41" s="29" t="str">
        <f>D40</f>
        <v>Freestyle</v>
      </c>
      <c r="E41" s="29" t="s">
        <v>15</v>
      </c>
      <c r="F41" s="29" t="s">
        <v>22</v>
      </c>
      <c r="G41" s="29" t="s">
        <v>19</v>
      </c>
      <c r="H41" s="54" t="str">
        <f t="shared" si="0"/>
        <v>Missing distance / position / reducer</v>
      </c>
      <c r="I41" s="54"/>
      <c r="J41" s="25">
        <f t="shared" si="1"/>
        <v>0</v>
      </c>
      <c r="K41" s="25" t="str">
        <f t="shared" si="2"/>
        <v/>
      </c>
      <c r="L41" s="49"/>
      <c r="M41" s="50"/>
    </row>
    <row r="42" spans="1:13" ht="21.95" customHeight="1" x14ac:dyDescent="0.3">
      <c r="A42" s="14">
        <v>21</v>
      </c>
      <c r="B42" s="15">
        <v>41</v>
      </c>
      <c r="C42" s="26"/>
      <c r="D42" s="26" t="s">
        <v>12</v>
      </c>
      <c r="E42" s="26" t="s">
        <v>15</v>
      </c>
      <c r="F42" s="26" t="s">
        <v>22</v>
      </c>
      <c r="G42" s="26" t="s">
        <v>19</v>
      </c>
      <c r="H42" s="53" t="str">
        <f t="shared" si="0"/>
        <v>Missing distance / position / reducer</v>
      </c>
      <c r="I42" s="53"/>
      <c r="J42" s="16">
        <f t="shared" si="1"/>
        <v>0</v>
      </c>
      <c r="K42" s="15" t="str">
        <f t="shared" si="2"/>
        <v/>
      </c>
      <c r="L42" s="43"/>
      <c r="M42" s="44"/>
    </row>
    <row r="43" spans="1:13" ht="21.95" customHeight="1" thickBot="1" x14ac:dyDescent="0.35">
      <c r="A43" s="17"/>
      <c r="B43" s="18">
        <v>42</v>
      </c>
      <c r="C43" s="27"/>
      <c r="D43" s="27" t="str">
        <f>D42</f>
        <v>Freestyle</v>
      </c>
      <c r="E43" s="27" t="s">
        <v>15</v>
      </c>
      <c r="F43" s="27" t="s">
        <v>22</v>
      </c>
      <c r="G43" s="27" t="s">
        <v>19</v>
      </c>
      <c r="H43" s="54" t="str">
        <f t="shared" si="0"/>
        <v>Missing distance / position / reducer</v>
      </c>
      <c r="I43" s="54"/>
      <c r="J43" s="19">
        <f t="shared" si="1"/>
        <v>0</v>
      </c>
      <c r="K43" s="18" t="str">
        <f t="shared" si="2"/>
        <v/>
      </c>
      <c r="L43" s="45"/>
      <c r="M43" s="46"/>
    </row>
    <row r="44" spans="1:13" ht="21.95" customHeight="1" x14ac:dyDescent="0.3">
      <c r="A44" s="20">
        <v>22</v>
      </c>
      <c r="B44" s="21">
        <v>43</v>
      </c>
      <c r="C44" s="28"/>
      <c r="D44" s="28" t="s">
        <v>12</v>
      </c>
      <c r="E44" s="28" t="s">
        <v>15</v>
      </c>
      <c r="F44" s="28" t="s">
        <v>22</v>
      </c>
      <c r="G44" s="28" t="s">
        <v>19</v>
      </c>
      <c r="H44" s="53" t="str">
        <f t="shared" si="0"/>
        <v>Missing distance / position / reducer</v>
      </c>
      <c r="I44" s="53"/>
      <c r="J44" s="22">
        <f t="shared" si="1"/>
        <v>0</v>
      </c>
      <c r="K44" s="22" t="str">
        <f t="shared" si="2"/>
        <v/>
      </c>
      <c r="L44" s="47"/>
      <c r="M44" s="48"/>
    </row>
    <row r="45" spans="1:13" ht="21.95" customHeight="1" thickBot="1" x14ac:dyDescent="0.35">
      <c r="A45" s="23"/>
      <c r="B45" s="24">
        <v>44</v>
      </c>
      <c r="C45" s="29"/>
      <c r="D45" s="29" t="str">
        <f>D44</f>
        <v>Freestyle</v>
      </c>
      <c r="E45" s="29" t="s">
        <v>15</v>
      </c>
      <c r="F45" s="29" t="s">
        <v>22</v>
      </c>
      <c r="G45" s="29" t="s">
        <v>19</v>
      </c>
      <c r="H45" s="54" t="str">
        <f t="shared" si="0"/>
        <v>Missing distance / position / reducer</v>
      </c>
      <c r="I45" s="54"/>
      <c r="J45" s="25">
        <f t="shared" si="1"/>
        <v>0</v>
      </c>
      <c r="K45" s="25" t="str">
        <f t="shared" si="2"/>
        <v/>
      </c>
      <c r="L45" s="49"/>
      <c r="M45" s="50"/>
    </row>
    <row r="46" spans="1:13" ht="21.95" customHeight="1" x14ac:dyDescent="0.3">
      <c r="A46" s="14">
        <v>23</v>
      </c>
      <c r="B46" s="15">
        <v>45</v>
      </c>
      <c r="C46" s="26"/>
      <c r="D46" s="26" t="s">
        <v>12</v>
      </c>
      <c r="E46" s="26" t="s">
        <v>15</v>
      </c>
      <c r="F46" s="26" t="s">
        <v>22</v>
      </c>
      <c r="G46" s="26" t="s">
        <v>19</v>
      </c>
      <c r="H46" s="53" t="str">
        <f t="shared" si="0"/>
        <v>Missing distance / position / reducer</v>
      </c>
      <c r="I46" s="53"/>
      <c r="J46" s="16">
        <f t="shared" si="1"/>
        <v>0</v>
      </c>
      <c r="K46" s="15" t="str">
        <f t="shared" si="2"/>
        <v/>
      </c>
      <c r="L46" s="43"/>
      <c r="M46" s="44"/>
    </row>
    <row r="47" spans="1:13" ht="21.95" customHeight="1" thickBot="1" x14ac:dyDescent="0.35">
      <c r="A47" s="17"/>
      <c r="B47" s="18">
        <v>46</v>
      </c>
      <c r="C47" s="27"/>
      <c r="D47" s="27" t="str">
        <f>D46</f>
        <v>Freestyle</v>
      </c>
      <c r="E47" s="27" t="s">
        <v>15</v>
      </c>
      <c r="F47" s="27" t="s">
        <v>22</v>
      </c>
      <c r="G47" s="27" t="s">
        <v>19</v>
      </c>
      <c r="H47" s="54" t="str">
        <f t="shared" si="0"/>
        <v>Missing distance / position / reducer</v>
      </c>
      <c r="I47" s="54"/>
      <c r="J47" s="19">
        <f t="shared" si="1"/>
        <v>0</v>
      </c>
      <c r="K47" s="18" t="str">
        <f t="shared" si="2"/>
        <v/>
      </c>
      <c r="L47" s="45"/>
      <c r="M47" s="46"/>
    </row>
    <row r="48" spans="1:13" ht="21.95" customHeight="1" x14ac:dyDescent="0.3">
      <c r="A48" s="20">
        <v>24</v>
      </c>
      <c r="B48" s="21">
        <v>47</v>
      </c>
      <c r="C48" s="28"/>
      <c r="D48" s="28" t="s">
        <v>12</v>
      </c>
      <c r="E48" s="28" t="s">
        <v>15</v>
      </c>
      <c r="F48" s="28" t="s">
        <v>22</v>
      </c>
      <c r="G48" s="28" t="s">
        <v>19</v>
      </c>
      <c r="H48" s="53" t="str">
        <f t="shared" si="0"/>
        <v>Missing distance / position / reducer</v>
      </c>
      <c r="I48" s="53"/>
      <c r="J48" s="22">
        <f t="shared" si="1"/>
        <v>0</v>
      </c>
      <c r="K48" s="22" t="str">
        <f t="shared" si="2"/>
        <v/>
      </c>
      <c r="L48" s="47"/>
      <c r="M48" s="48"/>
    </row>
    <row r="49" spans="1:13" ht="21.95" customHeight="1" thickBot="1" x14ac:dyDescent="0.35">
      <c r="A49" s="23"/>
      <c r="B49" s="24">
        <v>48</v>
      </c>
      <c r="C49" s="29"/>
      <c r="D49" s="29" t="str">
        <f>D48</f>
        <v>Freestyle</v>
      </c>
      <c r="E49" s="29" t="s">
        <v>15</v>
      </c>
      <c r="F49" s="29" t="s">
        <v>22</v>
      </c>
      <c r="G49" s="29" t="s">
        <v>19</v>
      </c>
      <c r="H49" s="54" t="str">
        <f t="shared" si="0"/>
        <v>Missing distance / position / reducer</v>
      </c>
      <c r="I49" s="54"/>
      <c r="J49" s="25">
        <f t="shared" si="1"/>
        <v>0</v>
      </c>
      <c r="K49" s="25" t="str">
        <f t="shared" si="2"/>
        <v/>
      </c>
      <c r="L49" s="49"/>
      <c r="M49" s="50"/>
    </row>
    <row r="50" spans="1:13" ht="21.95" customHeight="1" x14ac:dyDescent="0.3">
      <c r="A50" s="14">
        <v>25</v>
      </c>
      <c r="B50" s="15">
        <v>49</v>
      </c>
      <c r="C50" s="26"/>
      <c r="D50" s="26" t="s">
        <v>12</v>
      </c>
      <c r="E50" s="26" t="s">
        <v>15</v>
      </c>
      <c r="F50" s="26" t="s">
        <v>22</v>
      </c>
      <c r="G50" s="26" t="s">
        <v>19</v>
      </c>
      <c r="H50" s="53" t="str">
        <f t="shared" si="0"/>
        <v>Missing distance / position / reducer</v>
      </c>
      <c r="I50" s="53"/>
      <c r="J50" s="16">
        <f t="shared" si="1"/>
        <v>0</v>
      </c>
      <c r="K50" s="15" t="str">
        <f t="shared" si="2"/>
        <v/>
      </c>
      <c r="L50" s="43"/>
      <c r="M50" s="44"/>
    </row>
    <row r="51" spans="1:13" ht="21.95" customHeight="1" thickBot="1" x14ac:dyDescent="0.35">
      <c r="A51" s="17"/>
      <c r="B51" s="18">
        <v>50</v>
      </c>
      <c r="C51" s="27"/>
      <c r="D51" s="27" t="str">
        <f>D50</f>
        <v>Freestyle</v>
      </c>
      <c r="E51" s="27" t="s">
        <v>15</v>
      </c>
      <c r="F51" s="27" t="s">
        <v>22</v>
      </c>
      <c r="G51" s="27" t="s">
        <v>19</v>
      </c>
      <c r="H51" s="54" t="str">
        <f t="shared" si="0"/>
        <v>Missing distance / position / reducer</v>
      </c>
      <c r="I51" s="54"/>
      <c r="J51" s="19">
        <f t="shared" si="1"/>
        <v>0</v>
      </c>
      <c r="K51" s="18" t="str">
        <f t="shared" si="2"/>
        <v/>
      </c>
      <c r="L51" s="45"/>
      <c r="M51" s="46"/>
    </row>
    <row r="52" spans="1:13" ht="17.25" thickBot="1" x14ac:dyDescent="0.35"/>
    <row r="53" spans="1:13" ht="17.25" thickBot="1" x14ac:dyDescent="0.35">
      <c r="A53" s="38" t="s">
        <v>26</v>
      </c>
      <c r="B53" s="39"/>
      <c r="C53" s="9">
        <f>COUNTIF(D2:D51,"Freestyle")</f>
        <v>50</v>
      </c>
      <c r="D53" s="3"/>
      <c r="E53" s="38" t="s">
        <v>29</v>
      </c>
      <c r="F53" s="39"/>
      <c r="G53" s="9">
        <f>COUNTIF(E2:E51,"40 mm")</f>
        <v>50</v>
      </c>
      <c r="H53" s="3"/>
      <c r="I53" s="5" t="s">
        <v>35</v>
      </c>
      <c r="J53" s="9">
        <f>COUNTIF(K2:K51,"Expert")</f>
        <v>0</v>
      </c>
      <c r="K53" s="3"/>
      <c r="L53" s="4" t="s">
        <v>40</v>
      </c>
      <c r="M53" s="13">
        <f>IFERROR(AVERAGE(C2:C51),0)</f>
        <v>0</v>
      </c>
    </row>
    <row r="54" spans="1:13" ht="17.25" thickBot="1" x14ac:dyDescent="0.35">
      <c r="A54" s="36" t="s">
        <v>27</v>
      </c>
      <c r="B54" s="37"/>
      <c r="C54" s="10">
        <f>COUNTIF(D2:D51,"Kneeling")</f>
        <v>0</v>
      </c>
      <c r="D54" s="3"/>
      <c r="E54" s="36" t="s">
        <v>30</v>
      </c>
      <c r="F54" s="37"/>
      <c r="G54" s="10">
        <f>COUNTIF(E2:E51,"25 mm")</f>
        <v>0</v>
      </c>
      <c r="H54" s="3"/>
      <c r="I54" s="6" t="s">
        <v>36</v>
      </c>
      <c r="J54" s="10">
        <f>COUNTIF(K2:K51,"Moderate")</f>
        <v>0</v>
      </c>
      <c r="K54" s="3"/>
      <c r="L54" s="3"/>
      <c r="M54" s="3"/>
    </row>
    <row r="55" spans="1:13" ht="17.25" thickBot="1" x14ac:dyDescent="0.35">
      <c r="A55" s="40" t="s">
        <v>28</v>
      </c>
      <c r="B55" s="41"/>
      <c r="C55" s="11">
        <f>COUNTIF(D2:D51,"Standing")</f>
        <v>0</v>
      </c>
      <c r="D55" s="3"/>
      <c r="E55" s="40" t="s">
        <v>31</v>
      </c>
      <c r="F55" s="41"/>
      <c r="G55" s="11">
        <f>COUNTIF(E2:E51,"15 mm")</f>
        <v>0</v>
      </c>
      <c r="H55" s="3"/>
      <c r="I55" s="7" t="s">
        <v>37</v>
      </c>
      <c r="J55" s="12">
        <f>COUNTIF(K2:K51,"Easy")</f>
        <v>0</v>
      </c>
      <c r="K55" s="3"/>
      <c r="L55" s="4" t="s">
        <v>25</v>
      </c>
      <c r="M55" s="13">
        <f>AVERAGE(J2:J51)</f>
        <v>0</v>
      </c>
    </row>
    <row r="56" spans="1:13" ht="17.25" thickBot="1" x14ac:dyDescent="0.35">
      <c r="A56" s="42" t="s">
        <v>32</v>
      </c>
      <c r="B56" s="42"/>
      <c r="C56" s="8">
        <f>C55+C54</f>
        <v>0</v>
      </c>
      <c r="D56" s="3"/>
      <c r="E56" s="42" t="s">
        <v>33</v>
      </c>
      <c r="F56" s="42"/>
      <c r="G56" s="8">
        <f>G55+G54</f>
        <v>0</v>
      </c>
      <c r="H56" s="3"/>
      <c r="I56" s="34" t="s">
        <v>38</v>
      </c>
      <c r="J56" s="32" t="str">
        <f>IF(J53&lt;18,"More expert shots required",
 IF(J54&lt;15,"More moderate shots required",
 IF(J55&gt;10,"Too many easy shots",
 "Pass")))</f>
        <v>More expert shots required</v>
      </c>
      <c r="K56" s="3"/>
      <c r="L56" s="34" t="s">
        <v>39</v>
      </c>
      <c r="M56" s="32" t="str">
        <f>IF(C56&gt;10,"Too many positionals",
 IF(G56&gt;12,"Too many reducers",
 IF(M55&lt;30.5,"Course rating too low",
 IF(J56&lt;&gt;"Pass","EME check failed","Pass"))))</f>
        <v>Course rating too low</v>
      </c>
    </row>
    <row r="57" spans="1:13" ht="17.25" thickBot="1" x14ac:dyDescent="0.35">
      <c r="I57" s="35"/>
      <c r="J57" s="33"/>
      <c r="L57" s="35"/>
      <c r="M57" s="33"/>
    </row>
  </sheetData>
  <sheetProtection algorithmName="SHA-512" hashValue="CW8ODE6FJlLjWKGK3fyauSKrt3hTP02q8int9xta7StdViZa+rgHWB126KHEqJjHTkCr2WU6R60OwoUaP9IFlQ==" saltValue="Pk4aqmzBOgHn85IrPSQCLA==" spinCount="100000" sheet="1" selectLockedCells="1"/>
  <mergeCells count="114">
    <mergeCell ref="H1:I1"/>
    <mergeCell ref="H36:I36"/>
    <mergeCell ref="H37:I37"/>
    <mergeCell ref="H40:I40"/>
    <mergeCell ref="H41:I41"/>
    <mergeCell ref="H44:I44"/>
    <mergeCell ref="H45:I45"/>
    <mergeCell ref="H51:I51"/>
    <mergeCell ref="H4:I4"/>
    <mergeCell ref="H5:I5"/>
    <mergeCell ref="H8:I8"/>
    <mergeCell ref="H9:I9"/>
    <mergeCell ref="H12:I12"/>
    <mergeCell ref="H13:I13"/>
    <mergeCell ref="H16:I16"/>
    <mergeCell ref="H17:I17"/>
    <mergeCell ref="H20:I20"/>
    <mergeCell ref="H39:I39"/>
    <mergeCell ref="H42:I42"/>
    <mergeCell ref="H43:I43"/>
    <mergeCell ref="H46:I46"/>
    <mergeCell ref="H47:I47"/>
    <mergeCell ref="H50:I50"/>
    <mergeCell ref="H48:I48"/>
    <mergeCell ref="H49:I49"/>
    <mergeCell ref="H27:I27"/>
    <mergeCell ref="H30:I30"/>
    <mergeCell ref="H31:I31"/>
    <mergeCell ref="H34:I34"/>
    <mergeCell ref="H35:I35"/>
    <mergeCell ref="H38:I38"/>
    <mergeCell ref="H28:I28"/>
    <mergeCell ref="H29:I29"/>
    <mergeCell ref="H32:I32"/>
    <mergeCell ref="H33:I33"/>
    <mergeCell ref="H15:I15"/>
    <mergeCell ref="H18:I18"/>
    <mergeCell ref="H19:I19"/>
    <mergeCell ref="H22:I22"/>
    <mergeCell ref="H23:I23"/>
    <mergeCell ref="H26:I26"/>
    <mergeCell ref="H21:I21"/>
    <mergeCell ref="H24:I24"/>
    <mergeCell ref="H25:I25"/>
    <mergeCell ref="L48:M48"/>
    <mergeCell ref="L49:M49"/>
    <mergeCell ref="L1:M1"/>
    <mergeCell ref="H2:I2"/>
    <mergeCell ref="H3:I3"/>
    <mergeCell ref="H6:I6"/>
    <mergeCell ref="H7:I7"/>
    <mergeCell ref="H10:I10"/>
    <mergeCell ref="H11:I11"/>
    <mergeCell ref="H14:I14"/>
    <mergeCell ref="L36:M36"/>
    <mergeCell ref="L37:M37"/>
    <mergeCell ref="L40:M40"/>
    <mergeCell ref="L41:M41"/>
    <mergeCell ref="L44:M44"/>
    <mergeCell ref="L45:M45"/>
    <mergeCell ref="L24:M24"/>
    <mergeCell ref="L25:M25"/>
    <mergeCell ref="L28:M28"/>
    <mergeCell ref="L29:M29"/>
    <mergeCell ref="L32:M32"/>
    <mergeCell ref="L33:M33"/>
    <mergeCell ref="L18:M18"/>
    <mergeCell ref="L19:M19"/>
    <mergeCell ref="L50:M50"/>
    <mergeCell ref="L51:M51"/>
    <mergeCell ref="L4:M4"/>
    <mergeCell ref="L5:M5"/>
    <mergeCell ref="L8:M8"/>
    <mergeCell ref="L9:M9"/>
    <mergeCell ref="L12:M12"/>
    <mergeCell ref="L13:M13"/>
    <mergeCell ref="L16:M16"/>
    <mergeCell ref="L17:M17"/>
    <mergeCell ref="L38:M38"/>
    <mergeCell ref="L39:M39"/>
    <mergeCell ref="L42:M42"/>
    <mergeCell ref="L43:M43"/>
    <mergeCell ref="L46:M46"/>
    <mergeCell ref="L47:M47"/>
    <mergeCell ref="L26:M26"/>
    <mergeCell ref="L27:M27"/>
    <mergeCell ref="L30:M30"/>
    <mergeCell ref="L31:M31"/>
    <mergeCell ref="L34:M34"/>
    <mergeCell ref="L35:M35"/>
    <mergeCell ref="L14:M14"/>
    <mergeCell ref="L15:M15"/>
    <mergeCell ref="L22:M22"/>
    <mergeCell ref="L23:M23"/>
    <mergeCell ref="L20:M20"/>
    <mergeCell ref="L21:M21"/>
    <mergeCell ref="L2:M2"/>
    <mergeCell ref="L3:M3"/>
    <mergeCell ref="L6:M6"/>
    <mergeCell ref="L7:M7"/>
    <mergeCell ref="L10:M10"/>
    <mergeCell ref="L11:M11"/>
    <mergeCell ref="M56:M57"/>
    <mergeCell ref="I56:I57"/>
    <mergeCell ref="J56:J57"/>
    <mergeCell ref="A54:B54"/>
    <mergeCell ref="A53:B53"/>
    <mergeCell ref="A55:B55"/>
    <mergeCell ref="A56:B56"/>
    <mergeCell ref="E53:F53"/>
    <mergeCell ref="E54:F54"/>
    <mergeCell ref="E55:F55"/>
    <mergeCell ref="E56:F56"/>
    <mergeCell ref="L56:L57"/>
  </mergeCells>
  <conditionalFormatting sqref="J56:J57">
    <cfRule type="cellIs" dxfId="51" priority="52" operator="equal">
      <formula>"Pass"</formula>
    </cfRule>
  </conditionalFormatting>
  <conditionalFormatting sqref="M56:M57">
    <cfRule type="cellIs" dxfId="50" priority="51" operator="equal">
      <formula>"Pass"</formula>
    </cfRule>
  </conditionalFormatting>
  <conditionalFormatting sqref="C56">
    <cfRule type="cellIs" dxfId="49" priority="50" operator="greaterThan">
      <formula>10</formula>
    </cfRule>
  </conditionalFormatting>
  <conditionalFormatting sqref="G56">
    <cfRule type="cellIs" dxfId="48" priority="49" operator="greaterThan">
      <formula>12</formula>
    </cfRule>
  </conditionalFormatting>
  <conditionalFormatting sqref="H2:I3">
    <cfRule type="cellIs" dxfId="47" priority="48" operator="equal">
      <formula>"None"</formula>
    </cfRule>
  </conditionalFormatting>
  <conditionalFormatting sqref="H6:I6">
    <cfRule type="cellIs" dxfId="46" priority="47" operator="equal">
      <formula>"None"</formula>
    </cfRule>
  </conditionalFormatting>
  <conditionalFormatting sqref="H10:I10">
    <cfRule type="cellIs" dxfId="45" priority="46" operator="equal">
      <formula>"None"</formula>
    </cfRule>
  </conditionalFormatting>
  <conditionalFormatting sqref="H14:I14">
    <cfRule type="cellIs" dxfId="44" priority="45" operator="equal">
      <formula>"None"</formula>
    </cfRule>
  </conditionalFormatting>
  <conditionalFormatting sqref="H18:I18">
    <cfRule type="cellIs" dxfId="43" priority="44" operator="equal">
      <formula>"None"</formula>
    </cfRule>
  </conditionalFormatting>
  <conditionalFormatting sqref="H22:I22">
    <cfRule type="cellIs" dxfId="42" priority="43" operator="equal">
      <formula>"None"</formula>
    </cfRule>
  </conditionalFormatting>
  <conditionalFormatting sqref="H26:I26">
    <cfRule type="cellIs" dxfId="41" priority="42" operator="equal">
      <formula>"None"</formula>
    </cfRule>
  </conditionalFormatting>
  <conditionalFormatting sqref="H30:I30">
    <cfRule type="cellIs" dxfId="40" priority="41" operator="equal">
      <formula>"None"</formula>
    </cfRule>
  </conditionalFormatting>
  <conditionalFormatting sqref="H34:I34">
    <cfRule type="cellIs" dxfId="39" priority="40" operator="equal">
      <formula>"None"</formula>
    </cfRule>
  </conditionalFormatting>
  <conditionalFormatting sqref="H38:I38">
    <cfRule type="cellIs" dxfId="38" priority="39" operator="equal">
      <formula>"None"</formula>
    </cfRule>
  </conditionalFormatting>
  <conditionalFormatting sqref="H42:I42">
    <cfRule type="cellIs" dxfId="37" priority="38" operator="equal">
      <formula>"None"</formula>
    </cfRule>
  </conditionalFormatting>
  <conditionalFormatting sqref="H46:I46">
    <cfRule type="cellIs" dxfId="36" priority="37" operator="equal">
      <formula>"None"</formula>
    </cfRule>
  </conditionalFormatting>
  <conditionalFormatting sqref="H50:I50">
    <cfRule type="cellIs" dxfId="35" priority="36" operator="equal">
      <formula>"None"</formula>
    </cfRule>
  </conditionalFormatting>
  <conditionalFormatting sqref="H4:I5">
    <cfRule type="cellIs" dxfId="34" priority="35" operator="equal">
      <formula>"None"</formula>
    </cfRule>
  </conditionalFormatting>
  <conditionalFormatting sqref="H8:I8">
    <cfRule type="cellIs" dxfId="33" priority="34" operator="equal">
      <formula>"None"</formula>
    </cfRule>
  </conditionalFormatting>
  <conditionalFormatting sqref="H12:I12">
    <cfRule type="cellIs" dxfId="32" priority="33" operator="equal">
      <formula>"None"</formula>
    </cfRule>
  </conditionalFormatting>
  <conditionalFormatting sqref="H16:I16">
    <cfRule type="cellIs" dxfId="31" priority="32" operator="equal">
      <formula>"None"</formula>
    </cfRule>
  </conditionalFormatting>
  <conditionalFormatting sqref="H20:I20">
    <cfRule type="cellIs" dxfId="30" priority="31" operator="equal">
      <formula>"None"</formula>
    </cfRule>
  </conditionalFormatting>
  <conditionalFormatting sqref="H24:I24">
    <cfRule type="cellIs" dxfId="29" priority="30" operator="equal">
      <formula>"None"</formula>
    </cfRule>
  </conditionalFormatting>
  <conditionalFormatting sqref="H28:I28">
    <cfRule type="cellIs" dxfId="28" priority="29" operator="equal">
      <formula>"None"</formula>
    </cfRule>
  </conditionalFormatting>
  <conditionalFormatting sqref="H32:I32">
    <cfRule type="cellIs" dxfId="27" priority="28" operator="equal">
      <formula>"None"</formula>
    </cfRule>
  </conditionalFormatting>
  <conditionalFormatting sqref="H36:I36">
    <cfRule type="cellIs" dxfId="26" priority="27" operator="equal">
      <formula>"None"</formula>
    </cfRule>
  </conditionalFormatting>
  <conditionalFormatting sqref="H40:I40">
    <cfRule type="cellIs" dxfId="25" priority="26" operator="equal">
      <formula>"None"</formula>
    </cfRule>
  </conditionalFormatting>
  <conditionalFormatting sqref="H44:I44">
    <cfRule type="cellIs" dxfId="24" priority="25" operator="equal">
      <formula>"None"</formula>
    </cfRule>
  </conditionalFormatting>
  <conditionalFormatting sqref="H48:I48">
    <cfRule type="cellIs" dxfId="23" priority="24" operator="equal">
      <formula>"None"</formula>
    </cfRule>
  </conditionalFormatting>
  <conditionalFormatting sqref="H7:I7">
    <cfRule type="cellIs" dxfId="22" priority="23" operator="equal">
      <formula>"None"</formula>
    </cfRule>
  </conditionalFormatting>
  <conditionalFormatting sqref="H9:I9">
    <cfRule type="cellIs" dxfId="21" priority="22" operator="equal">
      <formula>"None"</formula>
    </cfRule>
  </conditionalFormatting>
  <conditionalFormatting sqref="H11:I11">
    <cfRule type="cellIs" dxfId="20" priority="21" operator="equal">
      <formula>"None"</formula>
    </cfRule>
  </conditionalFormatting>
  <conditionalFormatting sqref="H13:I13">
    <cfRule type="cellIs" dxfId="19" priority="20" operator="equal">
      <formula>"None"</formula>
    </cfRule>
  </conditionalFormatting>
  <conditionalFormatting sqref="H15:I15">
    <cfRule type="cellIs" dxfId="18" priority="19" operator="equal">
      <formula>"None"</formula>
    </cfRule>
  </conditionalFormatting>
  <conditionalFormatting sqref="H17:I17">
    <cfRule type="cellIs" dxfId="17" priority="18" operator="equal">
      <formula>"None"</formula>
    </cfRule>
  </conditionalFormatting>
  <conditionalFormatting sqref="H19:I19">
    <cfRule type="cellIs" dxfId="16" priority="17" operator="equal">
      <formula>"None"</formula>
    </cfRule>
  </conditionalFormatting>
  <conditionalFormatting sqref="H21:I21">
    <cfRule type="cellIs" dxfId="15" priority="16" operator="equal">
      <formula>"None"</formula>
    </cfRule>
  </conditionalFormatting>
  <conditionalFormatting sqref="H23:I23">
    <cfRule type="cellIs" dxfId="14" priority="15" operator="equal">
      <formula>"None"</formula>
    </cfRule>
  </conditionalFormatting>
  <conditionalFormatting sqref="H25:I25">
    <cfRule type="cellIs" dxfId="13" priority="14" operator="equal">
      <formula>"None"</formula>
    </cfRule>
  </conditionalFormatting>
  <conditionalFormatting sqref="H27:I27">
    <cfRule type="cellIs" dxfId="12" priority="13" operator="equal">
      <formula>"None"</formula>
    </cfRule>
  </conditionalFormatting>
  <conditionalFormatting sqref="H29:I29">
    <cfRule type="cellIs" dxfId="11" priority="12" operator="equal">
      <formula>"None"</formula>
    </cfRule>
  </conditionalFormatting>
  <conditionalFormatting sqref="H31:I31">
    <cfRule type="cellIs" dxfId="10" priority="11" operator="equal">
      <formula>"None"</formula>
    </cfRule>
  </conditionalFormatting>
  <conditionalFormatting sqref="H33:I33">
    <cfRule type="cellIs" dxfId="9" priority="10" operator="equal">
      <formula>"None"</formula>
    </cfRule>
  </conditionalFormatting>
  <conditionalFormatting sqref="H35:I35">
    <cfRule type="cellIs" dxfId="8" priority="9" operator="equal">
      <formula>"None"</formula>
    </cfRule>
  </conditionalFormatting>
  <conditionalFormatting sqref="H37:I37">
    <cfRule type="cellIs" dxfId="7" priority="8" operator="equal">
      <formula>"None"</formula>
    </cfRule>
  </conditionalFormatting>
  <conditionalFormatting sqref="H39:I39">
    <cfRule type="cellIs" dxfId="6" priority="7" operator="equal">
      <formula>"None"</formula>
    </cfRule>
  </conditionalFormatting>
  <conditionalFormatting sqref="H41:I41">
    <cfRule type="cellIs" dxfId="5" priority="6" operator="equal">
      <formula>"None"</formula>
    </cfRule>
  </conditionalFormatting>
  <conditionalFormatting sqref="H43:I43">
    <cfRule type="cellIs" dxfId="4" priority="5" operator="equal">
      <formula>"None"</formula>
    </cfRule>
  </conditionalFormatting>
  <conditionalFormatting sqref="H45:I45">
    <cfRule type="cellIs" dxfId="3" priority="4" operator="equal">
      <formula>"None"</formula>
    </cfRule>
  </conditionalFormatting>
  <conditionalFormatting sqref="H47:I47">
    <cfRule type="cellIs" dxfId="2" priority="3" operator="equal">
      <formula>"None"</formula>
    </cfRule>
  </conditionalFormatting>
  <conditionalFormatting sqref="H49:I49">
    <cfRule type="cellIs" dxfId="1" priority="2" operator="equal">
      <formula>"None"</formula>
    </cfRule>
  </conditionalFormatting>
  <conditionalFormatting sqref="H51:I51">
    <cfRule type="cellIs" dxfId="0" priority="1" operator="equal">
      <formula>"None"</formula>
    </cfRule>
  </conditionalFormatting>
  <dataValidations count="4">
    <dataValidation type="list" allowBlank="1" showInputMessage="1" showErrorMessage="1" sqref="D2:D51" xr:uid="{00000000-0002-0000-0000-000000000000}">
      <formula1>Positions</formula1>
    </dataValidation>
    <dataValidation type="list" allowBlank="1" showInputMessage="1" showErrorMessage="1" sqref="E2:E51" xr:uid="{00000000-0002-0000-0000-000001000000}">
      <formula1>Reducers</formula1>
    </dataValidation>
    <dataValidation type="list" allowBlank="1" showInputMessage="1" showErrorMessage="1" sqref="G2:G51" xr:uid="{00000000-0002-0000-0000-000002000000}">
      <formula1>YesNo</formula1>
    </dataValidation>
    <dataValidation type="list" allowBlank="1" showInputMessage="1" showErrorMessage="1" sqref="F2:F51" xr:uid="{00000000-0002-0000-0000-000003000000}">
      <formula1>Angles</formula1>
    </dataValidation>
  </dataValidations>
  <pageMargins left="0.7" right="0.7" top="0.75" bottom="0.75" header="0.3" footer="0.3"/>
  <pageSetup paperSize="9" scale="8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4"/>
  <sheetViews>
    <sheetView workbookViewId="0"/>
  </sheetViews>
  <sheetFormatPr defaultRowHeight="16.5" x14ac:dyDescent="0.3"/>
  <cols>
    <col min="1" max="1" width="9" customWidth="1"/>
  </cols>
  <sheetData>
    <row r="1" spans="1:4" x14ac:dyDescent="0.3">
      <c r="A1" t="s">
        <v>10</v>
      </c>
      <c r="B1" t="s">
        <v>11</v>
      </c>
      <c r="C1" t="s">
        <v>18</v>
      </c>
      <c r="D1" t="s">
        <v>21</v>
      </c>
    </row>
    <row r="2" spans="1:4" x14ac:dyDescent="0.3">
      <c r="A2" t="s">
        <v>12</v>
      </c>
      <c r="B2" t="s">
        <v>15</v>
      </c>
      <c r="C2" t="s">
        <v>19</v>
      </c>
      <c r="D2" t="s">
        <v>22</v>
      </c>
    </row>
    <row r="3" spans="1:4" x14ac:dyDescent="0.3">
      <c r="A3" t="s">
        <v>13</v>
      </c>
      <c r="B3" t="s">
        <v>16</v>
      </c>
      <c r="C3" t="s">
        <v>20</v>
      </c>
      <c r="D3" s="2" t="s">
        <v>23</v>
      </c>
    </row>
    <row r="4" spans="1:4" x14ac:dyDescent="0.3">
      <c r="A4" t="s">
        <v>14</v>
      </c>
      <c r="B4" t="s">
        <v>17</v>
      </c>
      <c r="D4" t="s">
        <v>24</v>
      </c>
    </row>
  </sheetData>
  <sheetProtection algorithmName="SHA-512" hashValue="YZ+7e/5u1M5H2PEMTbad+d/lawronCOcXO6VC9oBjdgKkDde4DCSiEqEDa8xe7Bv353m4W0pHn2sQuZBggtHzw==" saltValue="oo5I5WMTUTRtleyEVThDrA==" spinCount="100000" sheet="1" objects="1" scenarios="1" select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4</vt:i4>
      </vt:variant>
    </vt:vector>
  </HeadingPairs>
  <TitlesOfParts>
    <vt:vector size="6" baseType="lpstr">
      <vt:lpstr>Difficulty</vt:lpstr>
      <vt:lpstr>Lookups</vt:lpstr>
      <vt:lpstr>Angles</vt:lpstr>
      <vt:lpstr>Positions</vt:lpstr>
      <vt:lpstr>Reducers</vt:lpstr>
      <vt:lpstr>YesNo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Fairon</dc:creator>
  <cp:lastModifiedBy>Mark Fairon</cp:lastModifiedBy>
  <cp:lastPrinted>2017-01-24T15:06:27Z</cp:lastPrinted>
  <dcterms:created xsi:type="dcterms:W3CDTF">2017-01-24T07:44:56Z</dcterms:created>
  <dcterms:modified xsi:type="dcterms:W3CDTF">2018-11-19T16:50:09Z</dcterms:modified>
</cp:coreProperties>
</file>